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1556" windowHeight="6312" tabRatio="917" activeTab="0"/>
  </bookViews>
  <sheets>
    <sheet name="Prvnístrana" sheetId="1" r:id="rId1"/>
    <sheet name="Druhástrana" sheetId="2" r:id="rId2"/>
    <sheet name="Zálohy" sheetId="3" r:id="rId3"/>
    <sheet name="Př1-str1" sheetId="4" r:id="rId4"/>
    <sheet name="Př1-str2" sheetId="5" r:id="rId5"/>
    <sheet name="Př2-str1" sheetId="6" r:id="rId6"/>
    <sheet name="Př2-str2" sheetId="7" r:id="rId7"/>
    <sheet name="Př3-str1" sheetId="8" r:id="rId8"/>
    <sheet name="Př3-str2" sheetId="9" r:id="rId9"/>
    <sheet name="Př4-str1" sheetId="10" r:id="rId10"/>
    <sheet name="Př4-str2" sheetId="11" r:id="rId11"/>
    <sheet name="Př5-str1" sheetId="12" r:id="rId12"/>
    <sheet name="Př5-str2" sheetId="13" r:id="rId13"/>
  </sheets>
  <definedNames>
    <definedName name="_xlnm.Print_Area" localSheetId="1">'Druhástrana'!$A$1:$AA$33</definedName>
    <definedName name="_xlnm.Print_Area" localSheetId="0">'Prvnístrana'!$A$1:$J$44</definedName>
    <definedName name="_xlnm.Print_Area" localSheetId="3">'Př1-str1'!$A$1:$AA$33</definedName>
    <definedName name="_xlnm.Print_Area" localSheetId="4">'Př1-str2'!$A$1:$AA$35</definedName>
    <definedName name="_xlnm.Print_Area" localSheetId="5">'Př2-str1'!$A$1:$Z$33</definedName>
    <definedName name="_xlnm.Print_Area" localSheetId="6">'Př2-str2'!$A$1:$AA$35</definedName>
    <definedName name="_xlnm.Print_Area" localSheetId="7">'Př3-str1'!$A$1:$AA$33</definedName>
    <definedName name="_xlnm.Print_Area" localSheetId="8">'Př3-str2'!$A$1:$AA$35</definedName>
    <definedName name="_xlnm.Print_Area" localSheetId="9">'Př4-str1'!$A$1:$AA$33</definedName>
    <definedName name="_xlnm.Print_Area" localSheetId="10">'Př4-str2'!$A$1:$AA$35</definedName>
    <definedName name="_xlnm.Print_Area" localSheetId="11">'Př5-str1'!$A$1:$AA$33</definedName>
    <definedName name="_xlnm.Print_Area" localSheetId="12">'Př5-str2'!$A$1:$AA$35</definedName>
    <definedName name="_xlnm.Print_Area" localSheetId="2">'Zálohy'!$A$1:$B$29</definedName>
  </definedNames>
  <calcPr fullCalcOnLoad="1"/>
</workbook>
</file>

<file path=xl/comments3.xml><?xml version="1.0" encoding="utf-8"?>
<comments xmlns="http://schemas.openxmlformats.org/spreadsheetml/2006/main">
  <authors>
    <author>Martin Stepan</author>
  </authors>
  <commentList>
    <comment ref="B5" authorId="0">
      <text>
        <r>
          <rPr>
            <b/>
            <sz val="8"/>
            <rFont val="Tahoma"/>
            <family val="0"/>
          </rPr>
          <t>Martin Stepan:</t>
        </r>
        <r>
          <rPr>
            <sz val="8"/>
            <rFont val="Tahoma"/>
            <family val="0"/>
          </rPr>
          <t xml:space="preserve">
Do tohoto políčka je třeba vyplnit předpokládanou daňovou povinnost za rok 2006, kterou je třeba vypočítat ručně.
</t>
        </r>
      </text>
    </comment>
  </commentList>
</comments>
</file>

<file path=xl/sharedStrings.xml><?xml version="1.0" encoding="utf-8"?>
<sst xmlns="http://schemas.openxmlformats.org/spreadsheetml/2006/main" count="555" uniqueCount="122">
  <si>
    <t>02 Daňové identifikační číslo</t>
  </si>
  <si>
    <t>03 Rodné číslo ( identifikační číslo organizace )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</si>
  <si>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</si>
  <si>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</si>
  <si>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</si>
  <si>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</si>
  <si>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</si>
  <si>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</si>
  <si>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</si>
  <si>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</si>
  <si>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</si>
  <si>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</si>
  <si>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</si>
  <si>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</si>
  <si>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</si>
  <si>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</si>
  <si>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</si>
  <si>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</si>
  <si>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05 Počet příloh</t>
  </si>
  <si>
    <t>A</t>
  </si>
  <si>
    <t>b) PSČ</t>
  </si>
  <si>
    <t>II. ODDÍL</t>
  </si>
  <si>
    <t>FÚ</t>
  </si>
  <si>
    <t>III. ODDÍL</t>
  </si>
  <si>
    <t xml:space="preserve">Datum </t>
  </si>
  <si>
    <t>Na zálohách zaplaceno poplatníkem :</t>
  </si>
  <si>
    <t>Datum zjištění důvodů pro podání dodatečného daňového přiznání</t>
  </si>
  <si>
    <t>Výsledná daňová povinnost</t>
  </si>
  <si>
    <t>včetně dodatečně přiznané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</si>
  <si>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</si>
  <si>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</si>
  <si>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</si>
  <si>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</si>
  <si>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</si>
  <si>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</si>
  <si>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</si>
  <si>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Celková daňová povinnost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</si>
  <si>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</si>
  <si>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</si>
  <si>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</si>
  <si>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</si>
  <si>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</si>
  <si>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</si>
  <si>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</si>
  <si>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</si>
  <si>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</si>
  <si>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</si>
  <si>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</si>
  <si>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</si>
  <si>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Prohlašuji, že údaje v tomto přiznání jsou pravdivé a úplné.</t>
  </si>
  <si>
    <t>Zbývá doplatit</t>
  </si>
  <si>
    <t>Vyměřil :</t>
  </si>
  <si>
    <t>Předepsal :</t>
  </si>
  <si>
    <t>Přeplaceno</t>
  </si>
  <si>
    <t>Za FÚ</t>
  </si>
  <si>
    <t>II.ODDÍL</t>
  </si>
  <si>
    <t>Součet</t>
  </si>
  <si>
    <t>Příl.č.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</si>
  <si>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</si>
  <si>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</si>
  <si>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</si>
  <si>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</si>
  <si>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</si>
  <si>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</si>
  <si>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</si>
  <si>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</si>
  <si>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</si>
  <si>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Částka</t>
  </si>
  <si>
    <t>Upozornění :</t>
  </si>
  <si>
    <t>1. Výše uvedené zálohy budou platit jen v případě, že nedojde ke změnám ve vlastnictví,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</si>
  <si>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</si>
  <si>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</si>
  <si>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</si>
  <si>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</si>
  <si>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</si>
  <si>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resp. používání vozidel ( koupě a prodej vozidla, začátek nové leasingové smlouvy, konec</t>
  </si>
  <si>
    <t>Poplatník :</t>
  </si>
  <si>
    <t>06 Kód rozlišení typu přiznání/datum</t>
  </si>
  <si>
    <t>otisk prezentačního razítka finančního úřadu</t>
  </si>
  <si>
    <t>04 Daňové přiznání *)</t>
  </si>
  <si>
    <t xml:space="preserve">Doda-tečné daňové přizná-     ní </t>
  </si>
  <si>
    <t>Otisk razítka :</t>
  </si>
  <si>
    <t>Čís.</t>
  </si>
  <si>
    <t>řád.</t>
  </si>
  <si>
    <t>Daňová povinnost v Kč bez uplatnění osvobození a slevy</t>
  </si>
  <si>
    <t>Prominutí daně podle pokynu       D-205  poč.měsíců (30)   /                  částka v Kč(31)</t>
  </si>
  <si>
    <t>k těmto změnám dojde, je třeba vypočítat novou výši zálohy na základě nových skutečností.</t>
  </si>
  <si>
    <t>staré leasingové smlouvy ) a ve změnách v osovobození vozidel od silniční daně. Pokud</t>
  </si>
  <si>
    <t>255407 MFin 5407 - vzor č. 10</t>
  </si>
  <si>
    <t>*) nehodící se škrtněte</t>
  </si>
  <si>
    <t>Pokyn -270</t>
  </si>
  <si>
    <t>16a</t>
  </si>
  <si>
    <t>SPZ ( registrační značka ) vozidla (15) / kód druhu vozidla (16)</t>
  </si>
  <si>
    <t>Roční sazba po snížení resp.zvýšení dle § 6, po snížení dle Pokynu D-270 v Kč</t>
  </si>
  <si>
    <t>Roční (denní) sazba dle § 6 odst. 1, 2 (4) v Kč</t>
  </si>
  <si>
    <t>Číslo odst. snížení resp. zvýšení roční sazby daně § 6</t>
  </si>
  <si>
    <t>Počty měsíců (dní) daňové povinnosti</t>
  </si>
  <si>
    <t>Osvoboz. §3/1 dle písmene (25) počet měsíců (dní) (26)</t>
  </si>
  <si>
    <t>Sleva na dani dle § 12 v Kč</t>
  </si>
  <si>
    <t>Osvoboze- ní dle § 3 v Kč</t>
  </si>
  <si>
    <t>Daň v Kč</t>
  </si>
  <si>
    <t>Vyúčtování daňové povinnosti</t>
  </si>
  <si>
    <t>Sestavil, pokud zpracovávádaňový poradce, uvede své číslo osvědčení:</t>
  </si>
  <si>
    <t>Na 24 dalších vozidel</t>
  </si>
  <si>
    <t>d) stát</t>
  </si>
  <si>
    <t>e) telefon</t>
  </si>
  <si>
    <t>f) fax</t>
  </si>
  <si>
    <t>Pokyn D-270</t>
  </si>
  <si>
    <t>Registrační značka vozidla (15) / kód druhu vozidla (16)</t>
  </si>
  <si>
    <t>Roční sazba po snížení příp.zvýšení dle § 6, po snížení dle Pokynu D-270 v Kč</t>
  </si>
  <si>
    <t>Prominutí daně podle pokynů       D-205, D241  poč.měsíců (30)   /                  částka v Kč(31)</t>
  </si>
  <si>
    <t>Rodné číslo (IČ)</t>
  </si>
  <si>
    <t>Prominutí daně podle pokynů       D-205, D-241  poč.měsíců (30)   /                  částka v Kč(31)</t>
  </si>
  <si>
    <t>Platební kalendář záloh silniční daně pro rok 2006</t>
  </si>
  <si>
    <t>Předpokládaná daňová povinnost pro rok 2006</t>
  </si>
  <si>
    <t>15. dubna 2006</t>
  </si>
  <si>
    <t>15. července 2006</t>
  </si>
  <si>
    <t>15. října 2006</t>
  </si>
  <si>
    <t>15. prosince 2006</t>
  </si>
  <si>
    <t>2. Zálohy lze uhradit jednorázově nejpozději k 15. dubnu 2006.</t>
  </si>
  <si>
    <t>31.ledna 2005-doplatek 2005</t>
  </si>
  <si>
    <t>Formulář zpracovala ASPEKT HM, daňová, účetní a auditorská kancelář, Bělohorská 39, Praha 6-Břevnov, www.aspekthm.cz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</si>
</sst>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2"/>
      <name val="Arial"/>
      <family val="2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Arial CE"/>
      <family val="0"/>
    </font>
    <font>
      <sz val="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11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14" fillId="2" borderId="2" xfId="23" applyFont="1" applyFill="1" applyBorder="1" applyAlignment="1">
      <alignment horizontal="center"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12" fillId="3" borderId="0" xfId="23" applyFont="1" applyFill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6" fillId="5" borderId="6" xfId="23" applyFont="1" applyFill="1" applyBorder="1" applyAlignment="1" applyProtection="1">
      <alignment horizontal="center"/>
      <protection locked="0"/>
    </xf>
    <xf numFmtId="2" fontId="6" fillId="5" borderId="7" xfId="23" applyNumberFormat="1" applyFont="1" applyFill="1" applyBorder="1" applyAlignment="1" applyProtection="1">
      <alignment horizontal="center"/>
      <protection locked="0"/>
    </xf>
    <xf numFmtId="0" fontId="6" fillId="5" borderId="7" xfId="23" applyFont="1" applyFill="1" applyBorder="1" applyAlignment="1" applyProtection="1">
      <alignment horizontal="center"/>
      <protection locked="0"/>
    </xf>
    <xf numFmtId="0" fontId="6" fillId="4" borderId="4" xfId="23" applyFont="1" applyFill="1" applyBorder="1" applyAlignment="1">
      <alignment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6" fillId="6" borderId="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6" fillId="6" borderId="5" xfId="23" applyFont="1" applyFill="1" applyBorder="1" applyAlignment="1">
      <alignment horizontal="center"/>
    </xf>
    <xf numFmtId="0" fontId="6" fillId="6" borderId="7" xfId="23" applyFont="1" applyFill="1" applyBorder="1" applyAlignment="1">
      <alignment horizontal="center"/>
    </xf>
    <xf numFmtId="2" fontId="6" fillId="6" borderId="7" xfId="23" applyNumberFormat="1" applyFont="1" applyFill="1" applyBorder="1" applyAlignment="1">
      <alignment horizontal="center"/>
    </xf>
    <xf numFmtId="0" fontId="6" fillId="6" borderId="4" xfId="23" applyFont="1" applyFill="1" applyBorder="1" applyAlignment="1">
      <alignment/>
    </xf>
    <xf numFmtId="0" fontId="6" fillId="6" borderId="8" xfId="23" applyFont="1" applyFill="1" applyBorder="1" applyAlignment="1">
      <alignment horizontal="center"/>
    </xf>
    <xf numFmtId="0" fontId="6" fillId="6" borderId="9" xfId="23" applyFont="1" applyFill="1" applyBorder="1" applyAlignment="1">
      <alignment horizontal="center"/>
    </xf>
    <xf numFmtId="0" fontId="6" fillId="6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2" fontId="6" fillId="6" borderId="8" xfId="23" applyNumberFormat="1" applyFont="1" applyFill="1" applyBorder="1" applyAlignment="1">
      <alignment horizontal="center"/>
    </xf>
    <xf numFmtId="0" fontId="6" fillId="3" borderId="11" xfId="23" applyFont="1" applyFill="1" applyBorder="1" applyAlignment="1">
      <alignment horizontal="center"/>
    </xf>
    <xf numFmtId="0" fontId="6" fillId="6" borderId="11" xfId="23" applyFont="1" applyFill="1" applyBorder="1" applyAlignment="1">
      <alignment/>
    </xf>
    <xf numFmtId="0" fontId="6" fillId="6" borderId="0" xfId="23" applyFont="1" applyFill="1" applyAlignment="1">
      <alignment/>
    </xf>
    <xf numFmtId="0" fontId="17" fillId="6" borderId="7" xfId="23" applyFont="1" applyFill="1" applyBorder="1" applyAlignment="1">
      <alignment/>
    </xf>
    <xf numFmtId="0" fontId="17" fillId="6" borderId="12" xfId="23" applyFont="1" applyFill="1" applyBorder="1" applyAlignment="1">
      <alignment horizontal="center"/>
    </xf>
    <xf numFmtId="0" fontId="17" fillId="6" borderId="13" xfId="23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11" fillId="6" borderId="16" xfId="23" applyFont="1" applyFill="1" applyBorder="1" applyAlignment="1">
      <alignment horizontal="center"/>
    </xf>
    <xf numFmtId="0" fontId="11" fillId="6" borderId="17" xfId="23" applyFont="1" applyFill="1" applyBorder="1" applyAlignment="1">
      <alignment horizontal="center"/>
    </xf>
    <xf numFmtId="2" fontId="11" fillId="6" borderId="17" xfId="20" applyNumberFormat="1" applyFont="1" applyFill="1" applyBorder="1" applyAlignment="1">
      <alignment horizontal="center"/>
    </xf>
    <xf numFmtId="0" fontId="11" fillId="6" borderId="18" xfId="23" applyFont="1" applyFill="1" applyBorder="1" applyAlignment="1">
      <alignment horizontal="center"/>
    </xf>
    <xf numFmtId="0" fontId="6" fillId="6" borderId="7" xfId="23" applyFont="1" applyFill="1" applyBorder="1" applyAlignment="1">
      <alignment/>
    </xf>
    <xf numFmtId="0" fontId="11" fillId="6" borderId="19" xfId="23" applyFont="1" applyFill="1" applyBorder="1" applyAlignment="1">
      <alignment horizontal="center"/>
    </xf>
    <xf numFmtId="0" fontId="6" fillId="6" borderId="12" xfId="23" applyFont="1" applyFill="1" applyBorder="1" applyAlignment="1">
      <alignment/>
    </xf>
    <xf numFmtId="0" fontId="6" fillId="4" borderId="12" xfId="23" applyFont="1" applyFill="1" applyBorder="1" applyAlignment="1" applyProtection="1">
      <alignment horizontal="center"/>
      <protection locked="0"/>
    </xf>
    <xf numFmtId="0" fontId="6" fillId="6" borderId="0" xfId="23" applyFont="1" applyFill="1" applyAlignment="1">
      <alignment horizontal="center"/>
    </xf>
    <xf numFmtId="0" fontId="6" fillId="5" borderId="20" xfId="23" applyFont="1" applyFill="1" applyBorder="1" applyAlignment="1" applyProtection="1">
      <alignment horizontal="center"/>
      <protection locked="0"/>
    </xf>
    <xf numFmtId="0" fontId="6" fillId="5" borderId="21" xfId="23" applyFont="1" applyFill="1" applyBorder="1" applyAlignment="1" applyProtection="1">
      <alignment horizontal="center"/>
      <protection locked="0"/>
    </xf>
    <xf numFmtId="0" fontId="6" fillId="5" borderId="22" xfId="23" applyFont="1" applyFill="1" applyBorder="1" applyAlignment="1" applyProtection="1">
      <alignment horizontal="center"/>
      <protection locked="0"/>
    </xf>
    <xf numFmtId="0" fontId="6" fillId="3" borderId="20" xfId="23" applyFont="1" applyFill="1" applyBorder="1" applyAlignment="1">
      <alignment horizontal="center"/>
    </xf>
    <xf numFmtId="0" fontId="6" fillId="3" borderId="21" xfId="23" applyFont="1" applyFill="1" applyBorder="1" applyAlignment="1">
      <alignment horizontal="center"/>
    </xf>
    <xf numFmtId="0" fontId="6" fillId="3" borderId="22" xfId="23" applyFont="1" applyFill="1" applyBorder="1" applyAlignment="1">
      <alignment horizontal="center"/>
    </xf>
    <xf numFmtId="0" fontId="6" fillId="3" borderId="23" xfId="23" applyFont="1" applyFill="1" applyBorder="1" applyAlignment="1">
      <alignment horizontal="center"/>
    </xf>
    <xf numFmtId="0" fontId="6" fillId="3" borderId="24" xfId="23" applyFont="1" applyFill="1" applyBorder="1" applyAlignment="1">
      <alignment horizontal="center"/>
    </xf>
    <xf numFmtId="0" fontId="6" fillId="3" borderId="25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/>
    </xf>
    <xf numFmtId="0" fontId="12" fillId="6" borderId="26" xfId="23" applyFont="1" applyFill="1" applyBorder="1" applyAlignment="1">
      <alignment/>
    </xf>
    <xf numFmtId="0" fontId="12" fillId="6" borderId="27" xfId="23" applyFont="1" applyFill="1" applyBorder="1" applyAlignment="1">
      <alignment/>
    </xf>
    <xf numFmtId="0" fontId="12" fillId="6" borderId="28" xfId="23" applyFont="1" applyFill="1" applyBorder="1" applyAlignment="1">
      <alignment/>
    </xf>
    <xf numFmtId="0" fontId="12" fillId="6" borderId="29" xfId="23" applyFont="1" applyFill="1" applyBorder="1" applyAlignment="1">
      <alignment/>
    </xf>
    <xf numFmtId="0" fontId="12" fillId="6" borderId="30" xfId="23" applyFont="1" applyFill="1" applyBorder="1" applyAlignment="1">
      <alignment horizontal="center"/>
    </xf>
    <xf numFmtId="0" fontId="12" fillId="6" borderId="31" xfId="23" applyFont="1" applyFill="1" applyBorder="1" applyAlignment="1">
      <alignment/>
    </xf>
    <xf numFmtId="0" fontId="12" fillId="6" borderId="32" xfId="23" applyFont="1" applyFill="1" applyBorder="1" applyAlignment="1">
      <alignment horizontal="center"/>
    </xf>
    <xf numFmtId="0" fontId="12" fillId="6" borderId="33" xfId="23" applyFont="1" applyFill="1" applyBorder="1" applyAlignment="1">
      <alignment horizontal="center"/>
    </xf>
    <xf numFmtId="0" fontId="12" fillId="6" borderId="0" xfId="23" applyFont="1" applyFill="1" applyBorder="1" applyAlignment="1">
      <alignment/>
    </xf>
    <xf numFmtId="0" fontId="12" fillId="6" borderId="0" xfId="23" applyFont="1" applyFill="1" applyBorder="1" applyAlignment="1">
      <alignment horizontal="left"/>
    </xf>
    <xf numFmtId="0" fontId="12" fillId="6" borderId="34" xfId="23" applyFont="1" applyFill="1" applyBorder="1" applyAlignment="1">
      <alignment horizontal="center"/>
    </xf>
    <xf numFmtId="0" fontId="12" fillId="6" borderId="35" xfId="23" applyFont="1" applyFill="1" applyBorder="1" applyAlignment="1">
      <alignment/>
    </xf>
    <xf numFmtId="0" fontId="12" fillId="6" borderId="17" xfId="23" applyFont="1" applyFill="1" applyBorder="1" applyAlignment="1">
      <alignment horizontal="center"/>
    </xf>
    <xf numFmtId="0" fontId="12" fillId="3" borderId="17" xfId="23" applyFont="1" applyFill="1" applyBorder="1" applyAlignment="1">
      <alignment horizontal="center"/>
    </xf>
    <xf numFmtId="0" fontId="12" fillId="6" borderId="16" xfId="23" applyFont="1" applyFill="1" applyBorder="1" applyAlignment="1">
      <alignment/>
    </xf>
    <xf numFmtId="0" fontId="12" fillId="6" borderId="18" xfId="23" applyFont="1" applyFill="1" applyBorder="1" applyAlignment="1">
      <alignment/>
    </xf>
    <xf numFmtId="0" fontId="12" fillId="6" borderId="6" xfId="23" applyFont="1" applyFill="1" applyBorder="1" applyAlignment="1">
      <alignment horizontal="center"/>
    </xf>
    <xf numFmtId="0" fontId="12" fillId="6" borderId="4" xfId="23" applyFont="1" applyFill="1" applyBorder="1" applyAlignment="1">
      <alignment horizontal="center"/>
    </xf>
    <xf numFmtId="0" fontId="12" fillId="6" borderId="7" xfId="23" applyFont="1" applyFill="1" applyBorder="1" applyAlignment="1">
      <alignment horizontal="center"/>
    </xf>
    <xf numFmtId="0" fontId="0" fillId="7" borderId="0" xfId="0" applyFill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166" fontId="0" fillId="4" borderId="39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166" fontId="0" fillId="4" borderId="41" xfId="0" applyNumberForma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6" fillId="3" borderId="11" xfId="23" applyFont="1" applyFill="1" applyBorder="1" applyAlignment="1" applyProtection="1">
      <alignment horizontal="center"/>
      <protection/>
    </xf>
    <xf numFmtId="166" fontId="0" fillId="4" borderId="0" xfId="0" applyNumberFormat="1" applyFill="1" applyAlignment="1" applyProtection="1">
      <alignment horizontal="center"/>
      <protection locked="0"/>
    </xf>
    <xf numFmtId="0" fontId="0" fillId="4" borderId="42" xfId="0" applyFill="1" applyBorder="1" applyAlignment="1">
      <alignment horizontal="center"/>
    </xf>
    <xf numFmtId="166" fontId="0" fillId="4" borderId="43" xfId="0" applyNumberFormat="1" applyFont="1" applyFill="1" applyBorder="1" applyAlignment="1">
      <alignment horizontal="center"/>
    </xf>
    <xf numFmtId="0" fontId="6" fillId="2" borderId="4" xfId="23" applyFont="1" applyFill="1" applyBorder="1" applyAlignment="1" applyProtection="1">
      <alignment horizontal="center"/>
      <protection locked="0"/>
    </xf>
    <xf numFmtId="0" fontId="6" fillId="5" borderId="20" xfId="23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18" fillId="6" borderId="0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7" fillId="6" borderId="45" xfId="23" applyFont="1" applyFill="1" applyBorder="1" applyAlignment="1">
      <alignment/>
    </xf>
    <xf numFmtId="0" fontId="6" fillId="6" borderId="4" xfId="23" applyFont="1" applyFill="1" applyBorder="1" applyAlignment="1">
      <alignment/>
    </xf>
    <xf numFmtId="0" fontId="17" fillId="6" borderId="0" xfId="23" applyFont="1" applyFill="1" applyBorder="1" applyAlignment="1">
      <alignment/>
    </xf>
    <xf numFmtId="0" fontId="6" fillId="6" borderId="0" xfId="23" applyFont="1" applyFill="1" applyBorder="1" applyAlignment="1">
      <alignment/>
    </xf>
    <xf numFmtId="0" fontId="17" fillId="6" borderId="42" xfId="23" applyFont="1" applyFill="1" applyBorder="1" applyAlignment="1">
      <alignment horizontal="center"/>
    </xf>
    <xf numFmtId="0" fontId="6" fillId="6" borderId="46" xfId="23" applyFont="1" applyFill="1" applyBorder="1" applyAlignment="1">
      <alignment/>
    </xf>
    <xf numFmtId="0" fontId="17" fillId="6" borderId="5" xfId="23" applyFont="1" applyFill="1" applyBorder="1" applyAlignment="1">
      <alignment/>
    </xf>
    <xf numFmtId="0" fontId="17" fillId="6" borderId="30" xfId="23" applyFont="1" applyFill="1" applyBorder="1" applyAlignment="1">
      <alignment/>
    </xf>
    <xf numFmtId="0" fontId="17" fillId="6" borderId="0" xfId="23" applyFont="1" applyFill="1" applyBorder="1" applyAlignment="1">
      <alignment/>
    </xf>
    <xf numFmtId="3" fontId="6" fillId="5" borderId="6" xfId="23" applyNumberFormat="1" applyFont="1" applyFill="1" applyBorder="1" applyAlignment="1" applyProtection="1">
      <alignment horizontal="center"/>
      <protection locked="0"/>
    </xf>
    <xf numFmtId="3" fontId="6" fillId="6" borderId="6" xfId="23" applyNumberFormat="1" applyFont="1" applyFill="1" applyBorder="1" applyAlignment="1">
      <alignment horizontal="center"/>
    </xf>
    <xf numFmtId="3" fontId="6" fillId="6" borderId="10" xfId="23" applyNumberFormat="1" applyFont="1" applyFill="1" applyBorder="1" applyAlignment="1">
      <alignment horizontal="center"/>
    </xf>
    <xf numFmtId="3" fontId="6" fillId="5" borderId="7" xfId="23" applyNumberFormat="1" applyFont="1" applyFill="1" applyBorder="1" applyAlignment="1" applyProtection="1">
      <alignment horizontal="center"/>
      <protection locked="0"/>
    </xf>
    <xf numFmtId="3" fontId="6" fillId="6" borderId="7" xfId="23" applyNumberFormat="1" applyFont="1" applyFill="1" applyBorder="1" applyAlignment="1">
      <alignment horizontal="center"/>
    </xf>
    <xf numFmtId="3" fontId="6" fillId="6" borderId="8" xfId="23" applyNumberFormat="1" applyFont="1" applyFill="1" applyBorder="1" applyAlignment="1">
      <alignment horizontal="center"/>
    </xf>
    <xf numFmtId="3" fontId="6" fillId="3" borderId="5" xfId="23" applyNumberFormat="1" applyFont="1" applyFill="1" applyBorder="1" applyAlignment="1" applyProtection="1">
      <alignment/>
      <protection/>
    </xf>
    <xf numFmtId="3" fontId="6" fillId="3" borderId="4" xfId="23" applyNumberFormat="1" applyFont="1" applyFill="1" applyBorder="1" applyAlignment="1" applyProtection="1">
      <alignment horizontal="left"/>
      <protection/>
    </xf>
    <xf numFmtId="3" fontId="6" fillId="3" borderId="9" xfId="23" applyNumberFormat="1" applyFont="1" applyFill="1" applyBorder="1" applyAlignment="1">
      <alignment/>
    </xf>
    <xf numFmtId="3" fontId="6" fillId="3" borderId="11" xfId="23" applyNumberFormat="1" applyFont="1" applyFill="1" applyBorder="1" applyAlignment="1">
      <alignment horizontal="left"/>
    </xf>
    <xf numFmtId="3" fontId="6" fillId="2" borderId="6" xfId="23" applyNumberFormat="1" applyFont="1" applyFill="1" applyBorder="1" applyAlignment="1" applyProtection="1">
      <alignment horizontal="center"/>
      <protection/>
    </xf>
    <xf numFmtId="3" fontId="6" fillId="3" borderId="6" xfId="23" applyNumberFormat="1" applyFont="1" applyFill="1" applyBorder="1" applyAlignment="1" applyProtection="1">
      <alignment horizontal="center"/>
      <protection/>
    </xf>
    <xf numFmtId="3" fontId="6" fillId="3" borderId="10" xfId="23" applyNumberFormat="1" applyFont="1" applyFill="1" applyBorder="1" applyAlignment="1">
      <alignment horizontal="center"/>
    </xf>
    <xf numFmtId="3" fontId="6" fillId="2" borderId="4" xfId="23" applyNumberFormat="1" applyFont="1" applyFill="1" applyBorder="1" applyAlignment="1" applyProtection="1">
      <alignment horizontal="center"/>
      <protection locked="0"/>
    </xf>
    <xf numFmtId="3" fontId="6" fillId="3" borderId="4" xfId="23" applyNumberFormat="1" applyFont="1" applyFill="1" applyBorder="1" applyAlignment="1" applyProtection="1">
      <alignment horizontal="center"/>
      <protection/>
    </xf>
    <xf numFmtId="3" fontId="6" fillId="3" borderId="11" xfId="23" applyNumberFormat="1" applyFont="1" applyFill="1" applyBorder="1" applyAlignment="1">
      <alignment horizontal="center"/>
    </xf>
    <xf numFmtId="3" fontId="6" fillId="3" borderId="9" xfId="23" applyNumberFormat="1" applyFont="1" applyFill="1" applyBorder="1" applyAlignment="1" applyProtection="1">
      <alignment/>
      <protection/>
    </xf>
    <xf numFmtId="3" fontId="6" fillId="3" borderId="11" xfId="23" applyNumberFormat="1" applyFont="1" applyFill="1" applyBorder="1" applyAlignment="1" applyProtection="1">
      <alignment horizontal="left"/>
      <protection/>
    </xf>
    <xf numFmtId="3" fontId="6" fillId="3" borderId="10" xfId="23" applyNumberFormat="1" applyFont="1" applyFill="1" applyBorder="1" applyAlignment="1" applyProtection="1">
      <alignment horizontal="center"/>
      <protection/>
    </xf>
    <xf numFmtId="3" fontId="6" fillId="3" borderId="11" xfId="23" applyNumberFormat="1" applyFont="1" applyFill="1" applyBorder="1" applyAlignment="1" applyProtection="1">
      <alignment horizontal="center"/>
      <protection/>
    </xf>
    <xf numFmtId="3" fontId="7" fillId="4" borderId="47" xfId="23" applyNumberFormat="1" applyFont="1" applyFill="1" applyBorder="1" applyAlignment="1">
      <alignment horizontal="center"/>
    </xf>
    <xf numFmtId="0" fontId="6" fillId="3" borderId="0" xfId="23" applyFont="1" applyFill="1" applyAlignment="1">
      <alignment/>
    </xf>
    <xf numFmtId="0" fontId="0" fillId="0" borderId="29" xfId="0" applyBorder="1" applyAlignment="1">
      <alignment/>
    </xf>
    <xf numFmtId="0" fontId="0" fillId="8" borderId="30" xfId="0" applyFill="1" applyBorder="1" applyAlignment="1">
      <alignment/>
    </xf>
    <xf numFmtId="0" fontId="0" fillId="6" borderId="0" xfId="0" applyFill="1" applyAlignment="1">
      <alignment horizontal="center"/>
    </xf>
    <xf numFmtId="0" fontId="12" fillId="3" borderId="29" xfId="23" applyFont="1" applyFill="1" applyBorder="1" applyAlignment="1">
      <alignment/>
    </xf>
    <xf numFmtId="0" fontId="13" fillId="3" borderId="0" xfId="23" applyFont="1" applyFill="1" applyAlignment="1">
      <alignment horizontal="center"/>
    </xf>
    <xf numFmtId="0" fontId="12" fillId="3" borderId="29" xfId="23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0" xfId="0" applyAlignment="1">
      <alignment/>
    </xf>
    <xf numFmtId="3" fontId="0" fillId="4" borderId="49" xfId="0" applyNumberFormat="1" applyFill="1" applyBorder="1" applyAlignment="1" applyProtection="1">
      <alignment/>
      <protection locked="0"/>
    </xf>
    <xf numFmtId="0" fontId="12" fillId="3" borderId="15" xfId="23" applyFont="1" applyFill="1" applyBorder="1" applyAlignment="1">
      <alignment horizontal="left"/>
    </xf>
    <xf numFmtId="0" fontId="0" fillId="0" borderId="15" xfId="0" applyBorder="1" applyAlignment="1">
      <alignment/>
    </xf>
    <xf numFmtId="0" fontId="12" fillId="3" borderId="48" xfId="23" applyFont="1" applyFill="1" applyBorder="1" applyAlignment="1">
      <alignment horizontal="left"/>
    </xf>
    <xf numFmtId="0" fontId="6" fillId="2" borderId="3" xfId="23" applyFont="1" applyFill="1" applyBorder="1" applyAlignment="1" applyProtection="1">
      <alignment horizontal="left"/>
      <protection locked="0"/>
    </xf>
    <xf numFmtId="0" fontId="0" fillId="4" borderId="48" xfId="0" applyFill="1" applyBorder="1" applyAlignment="1" applyProtection="1">
      <alignment horizontal="left"/>
      <protection locked="0"/>
    </xf>
    <xf numFmtId="0" fontId="0" fillId="4" borderId="49" xfId="0" applyFill="1" applyBorder="1" applyAlignment="1" applyProtection="1">
      <alignment horizontal="left"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3" fontId="6" fillId="2" borderId="3" xfId="23" applyNumberFormat="1" applyFont="1" applyFill="1" applyBorder="1" applyAlignment="1" applyProtection="1">
      <alignment horizontal="left"/>
      <protection locked="0"/>
    </xf>
    <xf numFmtId="3" fontId="0" fillId="4" borderId="48" xfId="0" applyNumberFormat="1" applyFill="1" applyBorder="1" applyAlignment="1" applyProtection="1">
      <alignment horizontal="left"/>
      <protection locked="0"/>
    </xf>
    <xf numFmtId="3" fontId="0" fillId="4" borderId="49" xfId="0" applyNumberFormat="1" applyFill="1" applyBorder="1" applyAlignment="1" applyProtection="1">
      <alignment horizontal="left"/>
      <protection locked="0"/>
    </xf>
    <xf numFmtId="3" fontId="0" fillId="4" borderId="48" xfId="0" applyNumberFormat="1" applyFill="1" applyBorder="1" applyAlignment="1" applyProtection="1">
      <alignment/>
      <protection locked="0"/>
    </xf>
    <xf numFmtId="0" fontId="12" fillId="3" borderId="15" xfId="23" applyFont="1" applyFill="1" applyBorder="1" applyAlignment="1">
      <alignment/>
    </xf>
    <xf numFmtId="0" fontId="6" fillId="3" borderId="29" xfId="23" applyFont="1" applyFill="1" applyBorder="1" applyAlignment="1">
      <alignment/>
    </xf>
    <xf numFmtId="0" fontId="0" fillId="4" borderId="50" xfId="0" applyFill="1" applyBorder="1" applyAlignment="1" applyProtection="1">
      <alignment/>
      <protection locked="0"/>
    </xf>
    <xf numFmtId="0" fontId="7" fillId="3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48" xfId="23" applyFont="1" applyFill="1" applyBorder="1" applyAlignment="1">
      <alignment/>
    </xf>
    <xf numFmtId="0" fontId="0" fillId="8" borderId="0" xfId="0" applyFill="1" applyAlignment="1">
      <alignment/>
    </xf>
    <xf numFmtId="0" fontId="0" fillId="8" borderId="34" xfId="0" applyFill="1" applyBorder="1" applyAlignment="1">
      <alignment/>
    </xf>
    <xf numFmtId="0" fontId="12" fillId="8" borderId="51" xfId="23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2" borderId="3" xfId="23" applyFont="1" applyFill="1" applyBorder="1" applyAlignment="1" applyProtection="1">
      <alignment/>
      <protection locked="0"/>
    </xf>
    <xf numFmtId="0" fontId="8" fillId="3" borderId="0" xfId="23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55" xfId="0" applyBorder="1" applyAlignment="1">
      <alignment horizontal="right"/>
    </xf>
    <xf numFmtId="0" fontId="6" fillId="3" borderId="30" xfId="23" applyFont="1" applyFill="1" applyBorder="1" applyAlignment="1">
      <alignment/>
    </xf>
    <xf numFmtId="0" fontId="6" fillId="3" borderId="0" xfId="23" applyFont="1" applyFill="1" applyBorder="1" applyAlignment="1">
      <alignment/>
    </xf>
    <xf numFmtId="0" fontId="7" fillId="3" borderId="0" xfId="23" applyFont="1" applyFill="1" applyBorder="1" applyAlignment="1">
      <alignment/>
    </xf>
    <xf numFmtId="0" fontId="7" fillId="3" borderId="0" xfId="23" applyFont="1" applyFill="1" applyAlignment="1">
      <alignment/>
    </xf>
    <xf numFmtId="0" fontId="6" fillId="3" borderId="48" xfId="23" applyFont="1" applyFill="1" applyBorder="1" applyAlignment="1">
      <alignment/>
    </xf>
    <xf numFmtId="0" fontId="19" fillId="6" borderId="0" xfId="0" applyFont="1" applyFill="1" applyAlignment="1">
      <alignment horizontal="right"/>
    </xf>
    <xf numFmtId="0" fontId="0" fillId="6" borderId="0" xfId="0" applyFill="1" applyAlignment="1">
      <alignment/>
    </xf>
    <xf numFmtId="0" fontId="12" fillId="3" borderId="0" xfId="23" applyFont="1" applyFill="1" applyAlignment="1">
      <alignment/>
    </xf>
    <xf numFmtId="0" fontId="15" fillId="3" borderId="0" xfId="23" applyFont="1" applyFill="1" applyAlignment="1">
      <alignment horizontal="center"/>
    </xf>
    <xf numFmtId="0" fontId="12" fillId="3" borderId="0" xfId="23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6" borderId="5" xfId="2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4" borderId="5" xfId="23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7" fillId="6" borderId="44" xfId="23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vertical="center" wrapText="1"/>
    </xf>
    <xf numFmtId="0" fontId="18" fillId="6" borderId="34" xfId="0" applyFont="1" applyFill="1" applyBorder="1" applyAlignment="1">
      <alignment vertical="center" wrapText="1"/>
    </xf>
    <xf numFmtId="0" fontId="18" fillId="6" borderId="56" xfId="0" applyFont="1" applyFill="1" applyBorder="1" applyAlignment="1">
      <alignment vertical="center" wrapText="1"/>
    </xf>
    <xf numFmtId="0" fontId="18" fillId="6" borderId="57" xfId="0" applyFont="1" applyFill="1" applyBorder="1" applyAlignment="1">
      <alignment vertical="center" wrapText="1"/>
    </xf>
    <xf numFmtId="0" fontId="17" fillId="6" borderId="58" xfId="23" applyFont="1" applyFill="1" applyBorder="1" applyAlignment="1">
      <alignment horizontal="center" vertical="center"/>
    </xf>
    <xf numFmtId="0" fontId="18" fillId="6" borderId="59" xfId="0" applyFont="1" applyFill="1" applyBorder="1" applyAlignment="1">
      <alignment vertical="center"/>
    </xf>
    <xf numFmtId="0" fontId="18" fillId="6" borderId="60" xfId="0" applyFont="1" applyFill="1" applyBorder="1" applyAlignment="1">
      <alignment vertical="center"/>
    </xf>
    <xf numFmtId="0" fontId="17" fillId="6" borderId="58" xfId="23" applyFont="1" applyFill="1" applyBorder="1" applyAlignment="1">
      <alignment horizontal="center" vertical="center"/>
    </xf>
    <xf numFmtId="0" fontId="0" fillId="6" borderId="59" xfId="0" applyFill="1" applyBorder="1" applyAlignment="1">
      <alignment vertical="center"/>
    </xf>
    <xf numFmtId="0" fontId="0" fillId="6" borderId="60" xfId="0" applyFill="1" applyBorder="1" applyAlignment="1">
      <alignment vertical="center"/>
    </xf>
    <xf numFmtId="0" fontId="6" fillId="5" borderId="61" xfId="23" applyFont="1" applyFill="1" applyBorder="1" applyAlignment="1" applyProtection="1">
      <alignment horizontal="center"/>
      <protection locked="0"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6" borderId="62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0" fontId="12" fillId="6" borderId="0" xfId="23" applyFont="1" applyFill="1" applyAlignment="1">
      <alignment horizontal="center"/>
    </xf>
    <xf numFmtId="0" fontId="17" fillId="6" borderId="52" xfId="23" applyFont="1" applyFill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65" xfId="0" applyBorder="1" applyAlignment="1">
      <alignment vertical="top"/>
    </xf>
    <xf numFmtId="0" fontId="17" fillId="6" borderId="66" xfId="23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7" xfId="0" applyBorder="1" applyAlignment="1">
      <alignment horizontal="center"/>
    </xf>
    <xf numFmtId="0" fontId="17" fillId="6" borderId="61" xfId="23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6" borderId="66" xfId="23" applyFont="1" applyFill="1" applyBorder="1" applyAlignment="1">
      <alignment/>
    </xf>
    <xf numFmtId="0" fontId="0" fillId="0" borderId="45" xfId="0" applyBorder="1" applyAlignment="1">
      <alignment/>
    </xf>
    <xf numFmtId="0" fontId="0" fillId="0" borderId="68" xfId="0" applyBorder="1" applyAlignment="1">
      <alignment/>
    </xf>
    <xf numFmtId="0" fontId="17" fillId="6" borderId="26" xfId="23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17" fillId="4" borderId="61" xfId="23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7" fillId="6" borderId="62" xfId="23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7" fillId="4" borderId="61" xfId="23" applyFont="1" applyFill="1" applyBorder="1" applyAlignment="1" applyProtection="1">
      <alignment horizontal="center" wrapText="1" shrinkToFit="1"/>
      <protection locked="0"/>
    </xf>
    <xf numFmtId="0" fontId="18" fillId="4" borderId="13" xfId="0" applyFont="1" applyFill="1" applyBorder="1" applyAlignment="1" applyProtection="1">
      <alignment horizontal="center" wrapText="1" shrinkToFit="1"/>
      <protection locked="0"/>
    </xf>
    <xf numFmtId="0" fontId="0" fillId="0" borderId="61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3" fontId="0" fillId="4" borderId="61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6" fillId="6" borderId="62" xfId="23" applyFont="1" applyFill="1" applyBorder="1" applyAlignment="1">
      <alignment/>
    </xf>
    <xf numFmtId="0" fontId="0" fillId="0" borderId="8" xfId="0" applyBorder="1" applyAlignment="1">
      <alignment/>
    </xf>
    <xf numFmtId="0" fontId="0" fillId="0" borderId="70" xfId="0" applyBorder="1" applyAlignment="1">
      <alignment/>
    </xf>
    <xf numFmtId="14" fontId="17" fillId="4" borderId="51" xfId="23" applyNumberFormat="1" applyFont="1" applyFill="1" applyBorder="1" applyAlignment="1" applyProtection="1">
      <alignment horizontal="center"/>
      <protection locked="0"/>
    </xf>
    <xf numFmtId="0" fontId="18" fillId="4" borderId="53" xfId="0" applyFont="1" applyFill="1" applyBorder="1" applyAlignment="1" applyProtection="1">
      <alignment horizontal="center"/>
      <protection locked="0"/>
    </xf>
    <xf numFmtId="0" fontId="17" fillId="6" borderId="32" xfId="23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6" fillId="6" borderId="9" xfId="23" applyFont="1" applyFill="1" applyBorder="1" applyAlignment="1">
      <alignment/>
    </xf>
    <xf numFmtId="0" fontId="6" fillId="6" borderId="0" xfId="23" applyFont="1" applyFill="1" applyAlignment="1">
      <alignment/>
    </xf>
    <xf numFmtId="0" fontId="6" fillId="4" borderId="62" xfId="23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3" fontId="6" fillId="4" borderId="61" xfId="23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6" fillId="6" borderId="0" xfId="23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6" fillId="5" borderId="5" xfId="23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3" fontId="0" fillId="0" borderId="61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7" fillId="6" borderId="15" xfId="23" applyFont="1" applyFill="1" applyBorder="1" applyAlignment="1">
      <alignment/>
    </xf>
    <xf numFmtId="0" fontId="12" fillId="6" borderId="30" xfId="23" applyFont="1" applyFill="1" applyBorder="1" applyAlignment="1">
      <alignment horizontal="center"/>
    </xf>
    <xf numFmtId="0" fontId="19" fillId="6" borderId="34" xfId="0" applyFont="1" applyFill="1" applyBorder="1" applyAlignment="1">
      <alignment horizontal="center"/>
    </xf>
    <xf numFmtId="0" fontId="12" fillId="6" borderId="26" xfId="23" applyFont="1" applyFill="1" applyBorder="1" applyAlignment="1">
      <alignment horizontal="center" wrapText="1" shrinkToFit="1"/>
    </xf>
    <xf numFmtId="0" fontId="19" fillId="0" borderId="69" xfId="0" applyFont="1" applyBorder="1" applyAlignment="1">
      <alignment horizontal="center" wrapText="1" shrinkToFit="1"/>
    </xf>
    <xf numFmtId="0" fontId="19" fillId="0" borderId="30" xfId="0" applyFont="1" applyBorder="1" applyAlignment="1">
      <alignment horizontal="center" wrapText="1" shrinkToFit="1"/>
    </xf>
    <xf numFmtId="0" fontId="19" fillId="0" borderId="55" xfId="0" applyFont="1" applyBorder="1" applyAlignment="1">
      <alignment horizontal="center" wrapText="1" shrinkToFit="1"/>
    </xf>
    <xf numFmtId="0" fontId="19" fillId="0" borderId="16" xfId="0" applyFont="1" applyBorder="1" applyAlignment="1">
      <alignment horizontal="center" wrapText="1" shrinkToFit="1"/>
    </xf>
    <xf numFmtId="0" fontId="19" fillId="0" borderId="64" xfId="0" applyFont="1" applyBorder="1" applyAlignment="1">
      <alignment horizontal="center" wrapText="1" shrinkToFit="1"/>
    </xf>
    <xf numFmtId="0" fontId="12" fillId="6" borderId="26" xfId="23" applyFont="1" applyFill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/>
    </xf>
    <xf numFmtId="0" fontId="12" fillId="6" borderId="52" xfId="23" applyFont="1" applyFill="1" applyBorder="1" applyAlignment="1">
      <alignment horizontal="center"/>
    </xf>
    <xf numFmtId="0" fontId="12" fillId="6" borderId="71" xfId="23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6" borderId="71" xfId="23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6" fillId="6" borderId="9" xfId="23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3" fontId="0" fillId="4" borderId="5" xfId="0" applyNumberFormat="1" applyFill="1" applyBorder="1" applyAlignment="1" applyProtection="1">
      <alignment horizontal="center"/>
      <protection locked="0"/>
    </xf>
    <xf numFmtId="0" fontId="17" fillId="6" borderId="26" xfId="23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6" borderId="44" xfId="23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8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3" fontId="6" fillId="4" borderId="5" xfId="23" applyNumberFormat="1" applyFont="1" applyFill="1" applyBorder="1" applyAlignment="1" applyProtection="1">
      <alignment horizontal="center"/>
      <protection locked="0"/>
    </xf>
    <xf numFmtId="3" fontId="0" fillId="4" borderId="13" xfId="0" applyNumberFormat="1" applyFill="1" applyBorder="1" applyAlignment="1" applyProtection="1">
      <alignment horizontal="center"/>
      <protection locked="0"/>
    </xf>
    <xf numFmtId="0" fontId="12" fillId="6" borderId="61" xfId="23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2" fillId="6" borderId="5" xfId="23" applyFont="1" applyFill="1" applyBorder="1" applyAlignment="1">
      <alignment horizontal="center"/>
    </xf>
    <xf numFmtId="0" fontId="12" fillId="3" borderId="5" xfId="23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3" fontId="6" fillId="2" borderId="5" xfId="23" applyNumberFormat="1" applyFont="1" applyFill="1" applyBorder="1" applyAlignment="1" applyProtection="1">
      <alignment horizontal="center"/>
      <protection/>
    </xf>
    <xf numFmtId="3" fontId="0" fillId="2" borderId="4" xfId="0" applyNumberFormat="1" applyFill="1" applyBorder="1" applyAlignment="1" applyProtection="1">
      <alignment horizontal="center"/>
      <protection/>
    </xf>
    <xf numFmtId="0" fontId="6" fillId="6" borderId="61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17" fillId="6" borderId="28" xfId="23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18" fillId="6" borderId="67" xfId="0" applyFont="1" applyFill="1" applyBorder="1" applyAlignment="1">
      <alignment horizontal="center"/>
    </xf>
    <xf numFmtId="3" fontId="6" fillId="2" borderId="5" xfId="23" applyNumberFormat="1" applyFont="1" applyFill="1" applyBorder="1" applyAlignment="1" applyProtection="1">
      <alignment horizontal="center"/>
      <protection locked="0"/>
    </xf>
    <xf numFmtId="0" fontId="7" fillId="6" borderId="29" xfId="23" applyFont="1" applyFill="1" applyBorder="1" applyAlignment="1">
      <alignment/>
    </xf>
    <xf numFmtId="0" fontId="0" fillId="0" borderId="16" xfId="0" applyBorder="1" applyAlignment="1">
      <alignment vertical="top"/>
    </xf>
    <xf numFmtId="0" fontId="0" fillId="0" borderId="6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0" fontId="6" fillId="3" borderId="62" xfId="23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8" xfId="0" applyBorder="1" applyAlignment="1">
      <alignment horizontal="center"/>
    </xf>
    <xf numFmtId="3" fontId="6" fillId="2" borderId="5" xfId="23" applyNumberFormat="1" applyFont="1" applyFill="1" applyBorder="1" applyAlignment="1">
      <alignment horizontal="center"/>
    </xf>
    <xf numFmtId="0" fontId="12" fillId="6" borderId="44" xfId="23" applyFont="1" applyFill="1" applyBorder="1" applyAlignment="1">
      <alignment horizontal="center" vertical="center" wrapText="1"/>
    </xf>
    <xf numFmtId="0" fontId="12" fillId="6" borderId="29" xfId="23" applyFont="1" applyFill="1" applyBorder="1" applyAlignment="1">
      <alignment horizontal="center" vertical="center" wrapText="1"/>
    </xf>
    <xf numFmtId="0" fontId="12" fillId="6" borderId="69" xfId="23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6" fillId="5" borderId="5" xfId="23" applyNumberFormat="1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 horizontal="center"/>
    </xf>
    <xf numFmtId="0" fontId="12" fillId="6" borderId="16" xfId="23" applyFont="1" applyFill="1" applyBorder="1" applyAlignment="1">
      <alignment horizontal="center"/>
    </xf>
    <xf numFmtId="0" fontId="12" fillId="6" borderId="17" xfId="23" applyFont="1" applyFill="1" applyBorder="1" applyAlignment="1">
      <alignment horizontal="center"/>
    </xf>
    <xf numFmtId="0" fontId="17" fillId="6" borderId="56" xfId="23" applyFont="1" applyFill="1" applyBorder="1" applyAlignment="1">
      <alignment/>
    </xf>
    <xf numFmtId="0" fontId="0" fillId="0" borderId="57" xfId="0" applyBorder="1" applyAlignment="1">
      <alignment/>
    </xf>
    <xf numFmtId="0" fontId="18" fillId="6" borderId="61" xfId="0" applyFont="1" applyFill="1" applyBorder="1" applyAlignment="1">
      <alignment horizontal="center"/>
    </xf>
    <xf numFmtId="0" fontId="17" fillId="6" borderId="7" xfId="23" applyFont="1" applyFill="1" applyBorder="1" applyAlignment="1">
      <alignment horizontal="center"/>
    </xf>
    <xf numFmtId="0" fontId="12" fillId="6" borderId="71" xfId="23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8" fillId="6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7" fillId="6" borderId="44" xfId="23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64" xfId="0" applyBorder="1" applyAlignment="1">
      <alignment/>
    </xf>
    <xf numFmtId="0" fontId="12" fillId="3" borderId="26" xfId="23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2" fillId="6" borderId="71" xfId="23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24" fillId="6" borderId="32" xfId="23" applyFont="1" applyFill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17" fillId="4" borderId="52" xfId="23" applyFont="1" applyFill="1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65" xfId="0" applyBorder="1" applyAlignment="1">
      <alignment/>
    </xf>
    <xf numFmtId="0" fontId="12" fillId="4" borderId="62" xfId="23" applyFont="1" applyFill="1" applyBorder="1" applyAlignment="1" applyProtection="1">
      <alignment horizontal="center"/>
      <protection locked="0"/>
    </xf>
    <xf numFmtId="0" fontId="0" fillId="4" borderId="70" xfId="0" applyFill="1" applyBorder="1" applyAlignment="1" applyProtection="1">
      <alignment horizontal="center"/>
      <protection locked="0"/>
    </xf>
    <xf numFmtId="0" fontId="6" fillId="5" borderId="9" xfId="23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" fontId="0" fillId="0" borderId="62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70" xfId="0" applyNumberFormat="1" applyBorder="1" applyAlignment="1" applyProtection="1">
      <alignment horizontal="center"/>
      <protection locked="0"/>
    </xf>
    <xf numFmtId="0" fontId="7" fillId="6" borderId="61" xfId="23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9" fillId="6" borderId="0" xfId="23" applyFont="1" applyFill="1" applyAlignment="1">
      <alignment/>
    </xf>
    <xf numFmtId="0" fontId="6" fillId="6" borderId="15" xfId="23" applyFont="1" applyFill="1" applyBorder="1" applyAlignment="1">
      <alignment/>
    </xf>
    <xf numFmtId="0" fontId="7" fillId="6" borderId="61" xfId="23" applyFont="1" applyFill="1" applyBorder="1" applyAlignment="1">
      <alignment horizontal="center"/>
    </xf>
    <xf numFmtId="0" fontId="7" fillId="6" borderId="13" xfId="23" applyFont="1" applyFill="1" applyBorder="1" applyAlignment="1">
      <alignment horizontal="center"/>
    </xf>
    <xf numFmtId="0" fontId="10" fillId="6" borderId="0" xfId="23" applyFont="1" applyFill="1" applyAlignment="1">
      <alignment horizontal="right"/>
    </xf>
    <xf numFmtId="0" fontId="6" fillId="4" borderId="61" xfId="23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7" fillId="6" borderId="61" xfId="23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4" borderId="61" xfId="23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/>
    </xf>
    <xf numFmtId="0" fontId="6" fillId="6" borderId="52" xfId="23" applyFont="1" applyFill="1" applyBorder="1" applyAlignment="1">
      <alignment/>
    </xf>
    <xf numFmtId="3" fontId="7" fillId="4" borderId="14" xfId="23" applyNumberFormat="1" applyFont="1" applyFill="1" applyBorder="1" applyAlignment="1">
      <alignment horizontal="center"/>
    </xf>
    <xf numFmtId="0" fontId="7" fillId="4" borderId="65" xfId="23" applyFont="1" applyFill="1" applyBorder="1" applyAlignment="1">
      <alignment horizontal="center"/>
    </xf>
    <xf numFmtId="0" fontId="7" fillId="6" borderId="14" xfId="23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6" borderId="52" xfId="0" applyFill="1" applyBorder="1" applyAlignment="1">
      <alignment/>
    </xf>
    <xf numFmtId="0" fontId="20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EDDED3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4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1" customWidth="1"/>
    <col min="2" max="2" width="5.00390625" style="1" customWidth="1"/>
    <col min="3" max="3" width="12.00390625" style="1" customWidth="1"/>
    <col min="4" max="4" width="5.00390625" style="1" customWidth="1"/>
    <col min="5" max="5" width="12.00390625" style="1" customWidth="1"/>
    <col min="6" max="6" width="7.28125" style="2" customWidth="1"/>
    <col min="7" max="8" width="10.140625" style="1" customWidth="1"/>
    <col min="9" max="9" width="10.28125" style="1" customWidth="1"/>
    <col min="10" max="10" width="10.140625" style="1" customWidth="1"/>
    <col min="11" max="16384" width="9.140625" style="2" customWidth="1"/>
  </cols>
  <sheetData>
    <row r="1" spans="1:10" ht="12.75">
      <c r="A1" s="155" t="s">
        <v>16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 customHeight="1" thickBot="1">
      <c r="A2" s="152" t="s">
        <v>65</v>
      </c>
      <c r="B2" s="141"/>
      <c r="C2" s="141"/>
      <c r="D2" s="141"/>
      <c r="E2" s="141"/>
      <c r="F2" s="158"/>
      <c r="G2" s="158"/>
      <c r="H2" s="158"/>
      <c r="I2" s="158"/>
      <c r="J2" s="158"/>
    </row>
    <row r="3" spans="1:10" ht="15" customHeight="1" thickBot="1">
      <c r="A3" s="168"/>
      <c r="B3" s="146"/>
      <c r="C3" s="146"/>
      <c r="D3" s="146"/>
      <c r="E3" s="147"/>
      <c r="F3" s="159"/>
      <c r="G3" s="160" t="s">
        <v>78</v>
      </c>
      <c r="H3" s="161"/>
      <c r="I3" s="161"/>
      <c r="J3" s="162"/>
    </row>
    <row r="4" spans="1:10" ht="15" customHeight="1" thickBot="1">
      <c r="A4" s="157" t="s">
        <v>0</v>
      </c>
      <c r="B4" s="137"/>
      <c r="C4" s="137"/>
      <c r="D4" s="137"/>
      <c r="E4" s="137"/>
      <c r="F4" s="159"/>
      <c r="G4" s="163"/>
      <c r="H4" s="138"/>
      <c r="I4" s="138"/>
      <c r="J4" s="164"/>
    </row>
    <row r="5" spans="1:10" ht="15" customHeight="1" thickBot="1">
      <c r="A5" s="168"/>
      <c r="B5" s="146"/>
      <c r="C5" s="146"/>
      <c r="D5" s="146"/>
      <c r="E5" s="147"/>
      <c r="F5" s="159"/>
      <c r="G5" s="163"/>
      <c r="H5" s="138"/>
      <c r="I5" s="138"/>
      <c r="J5" s="164"/>
    </row>
    <row r="6" spans="1:10" ht="15" customHeight="1" thickBot="1">
      <c r="A6" s="157" t="s">
        <v>1</v>
      </c>
      <c r="B6" s="137"/>
      <c r="C6" s="137"/>
      <c r="D6" s="137"/>
      <c r="E6" s="137"/>
      <c r="F6" s="159"/>
      <c r="G6" s="163"/>
      <c r="H6" s="138"/>
      <c r="I6" s="138"/>
      <c r="J6" s="164"/>
    </row>
    <row r="7" spans="1:10" ht="15" customHeight="1" thickBot="1">
      <c r="A7" s="143">
        <f>+MID(A5,3,20)</f>
      </c>
      <c r="B7" s="144"/>
      <c r="C7" s="144"/>
      <c r="D7" s="144"/>
      <c r="E7" s="145"/>
      <c r="F7" s="159"/>
      <c r="G7" s="163"/>
      <c r="H7" s="138"/>
      <c r="I7" s="138"/>
      <c r="J7" s="164"/>
    </row>
    <row r="8" spans="1:10" ht="15" customHeight="1" thickBot="1">
      <c r="A8" s="134" t="s">
        <v>79</v>
      </c>
      <c r="B8" s="131"/>
      <c r="C8" s="131"/>
      <c r="D8" s="131"/>
      <c r="E8" s="131"/>
      <c r="F8" s="159"/>
      <c r="G8" s="165"/>
      <c r="H8" s="166"/>
      <c r="I8" s="166"/>
      <c r="J8" s="167"/>
    </row>
    <row r="9" spans="1:10" ht="15" customHeight="1" thickBot="1">
      <c r="A9" s="3" t="s">
        <v>2</v>
      </c>
      <c r="B9" s="7"/>
      <c r="C9" s="3" t="s">
        <v>15</v>
      </c>
      <c r="D9" s="7"/>
      <c r="E9" s="3" t="s">
        <v>15</v>
      </c>
      <c r="F9" s="132"/>
      <c r="G9" s="138"/>
      <c r="H9" s="138"/>
      <c r="I9" s="138"/>
      <c r="J9" s="138"/>
    </row>
    <row r="10" spans="1:10" ht="15" customHeight="1" thickBot="1">
      <c r="A10" s="130"/>
      <c r="B10" s="138"/>
      <c r="C10" s="138"/>
      <c r="D10" s="138"/>
      <c r="E10" s="138"/>
      <c r="F10" s="138"/>
      <c r="G10" s="138"/>
      <c r="H10" s="138"/>
      <c r="I10" s="9" t="s">
        <v>18</v>
      </c>
      <c r="J10" s="3">
        <v>0</v>
      </c>
    </row>
    <row r="11" spans="1:10" ht="15" customHeight="1">
      <c r="A11" s="130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5" customHeight="1" thickBot="1">
      <c r="A12" s="130"/>
      <c r="B12" s="138"/>
      <c r="C12" s="138"/>
      <c r="D12" s="138"/>
      <c r="E12" s="138"/>
      <c r="F12" s="138"/>
      <c r="G12" s="138"/>
      <c r="H12" s="152" t="s">
        <v>77</v>
      </c>
      <c r="I12" s="141"/>
      <c r="J12" s="141"/>
    </row>
    <row r="13" spans="1:10" ht="15" customHeight="1" thickBot="1">
      <c r="A13" s="138"/>
      <c r="B13" s="138"/>
      <c r="C13" s="138"/>
      <c r="D13" s="138"/>
      <c r="E13" s="138"/>
      <c r="F13" s="138"/>
      <c r="G13" s="138"/>
      <c r="H13" s="4" t="s">
        <v>19</v>
      </c>
      <c r="I13" s="154"/>
      <c r="J13" s="147"/>
    </row>
    <row r="14" spans="1:10" ht="12.75">
      <c r="A14" s="138"/>
      <c r="B14" s="138"/>
      <c r="C14" s="138"/>
      <c r="D14" s="138"/>
      <c r="E14" s="138"/>
      <c r="F14" s="138"/>
      <c r="G14" s="138"/>
      <c r="H14" s="153"/>
      <c r="I14" s="153"/>
      <c r="J14" s="153"/>
    </row>
    <row r="15" spans="1:10" ht="36.75" customHeight="1" thickBot="1">
      <c r="A15" s="135" t="s">
        <v>63</v>
      </c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0" ht="16.5" customHeight="1" thickBot="1">
      <c r="A16" s="169" t="s">
        <v>64</v>
      </c>
      <c r="B16" s="170"/>
      <c r="C16" s="170"/>
      <c r="D16" s="170"/>
      <c r="E16" s="170"/>
      <c r="F16" s="170"/>
      <c r="G16" s="171"/>
      <c r="H16" s="5">
        <v>2005</v>
      </c>
      <c r="I16" s="172"/>
      <c r="J16" s="130"/>
    </row>
    <row r="17" spans="1:10" ht="16.5" customHeight="1">
      <c r="A17" s="155" t="s">
        <v>14</v>
      </c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ht="12.75">
      <c r="A18" s="173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6.5" customHeight="1">
      <c r="A19" s="174" t="s">
        <v>3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6.5" customHeight="1">
      <c r="A20" s="175" t="s">
        <v>4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6.5" customHeight="1" thickBot="1">
      <c r="A21" s="140" t="s">
        <v>5</v>
      </c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6.5" customHeight="1" thickBot="1">
      <c r="A22" s="143"/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6.5" customHeight="1" thickBot="1">
      <c r="A23" s="142" t="s">
        <v>6</v>
      </c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6.5" customHeight="1" thickBot="1">
      <c r="A24" s="143"/>
      <c r="B24" s="146"/>
      <c r="C24" s="146"/>
      <c r="D24" s="146"/>
      <c r="E24" s="146"/>
      <c r="F24" s="146"/>
      <c r="G24" s="146"/>
      <c r="H24" s="146"/>
      <c r="I24" s="146"/>
      <c r="J24" s="147"/>
    </row>
    <row r="25" spans="1:10" ht="16.5" customHeight="1" thickBot="1">
      <c r="A25" s="142" t="s">
        <v>7</v>
      </c>
      <c r="B25" s="142"/>
      <c r="C25" s="142"/>
      <c r="D25" s="142"/>
      <c r="E25" s="142"/>
      <c r="F25" s="136"/>
      <c r="G25" s="142" t="s">
        <v>17</v>
      </c>
      <c r="H25" s="137"/>
      <c r="I25" s="137"/>
      <c r="J25" s="137"/>
    </row>
    <row r="26" spans="1:10" ht="16.5" customHeight="1" thickBot="1">
      <c r="A26" s="143"/>
      <c r="B26" s="144"/>
      <c r="C26" s="144"/>
      <c r="D26" s="144"/>
      <c r="E26" s="145"/>
      <c r="F26" s="138"/>
      <c r="G26" s="143"/>
      <c r="H26" s="146"/>
      <c r="I26" s="146"/>
      <c r="J26" s="147"/>
    </row>
    <row r="27" spans="1:10" ht="16.5" customHeight="1" thickBot="1">
      <c r="A27" s="140" t="s">
        <v>8</v>
      </c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 ht="16.5" customHeight="1" thickBot="1">
      <c r="A28" s="143"/>
      <c r="B28" s="146"/>
      <c r="C28" s="146"/>
      <c r="D28" s="146"/>
      <c r="E28" s="146"/>
      <c r="F28" s="146"/>
      <c r="G28" s="146"/>
      <c r="H28" s="146"/>
      <c r="I28" s="146"/>
      <c r="J28" s="147"/>
    </row>
    <row r="29" spans="1:10" ht="16.5" customHeight="1" thickBot="1">
      <c r="A29" s="142" t="s">
        <v>9</v>
      </c>
      <c r="B29" s="142"/>
      <c r="C29" s="142"/>
      <c r="D29" s="142"/>
      <c r="E29" s="142"/>
      <c r="F29" s="136"/>
      <c r="G29" s="131"/>
      <c r="H29" s="131"/>
      <c r="I29" s="131"/>
      <c r="J29" s="131"/>
    </row>
    <row r="30" spans="1:10" ht="16.5" customHeight="1" thickBot="1">
      <c r="A30" s="143"/>
      <c r="B30" s="144"/>
      <c r="C30" s="144"/>
      <c r="D30" s="144"/>
      <c r="E30" s="145"/>
      <c r="F30" s="138"/>
      <c r="G30" s="138"/>
      <c r="H30" s="138"/>
      <c r="I30" s="138"/>
      <c r="J30" s="138"/>
    </row>
    <row r="31" spans="1:10" ht="16.5" customHeight="1">
      <c r="A31" s="136" t="s">
        <v>10</v>
      </c>
      <c r="B31" s="136"/>
      <c r="C31" s="136"/>
      <c r="D31" s="136"/>
      <c r="E31" s="136"/>
      <c r="F31" s="138"/>
      <c r="G31" s="138"/>
      <c r="H31" s="138"/>
      <c r="I31" s="138"/>
      <c r="J31" s="138"/>
    </row>
    <row r="32" spans="1:10" ht="16.5" customHeight="1" thickBot="1">
      <c r="A32" s="140" t="s">
        <v>11</v>
      </c>
      <c r="B32" s="140"/>
      <c r="C32" s="140"/>
      <c r="D32" s="140"/>
      <c r="E32" s="140"/>
      <c r="F32" s="140"/>
      <c r="G32" s="140"/>
      <c r="H32" s="140"/>
      <c r="I32" s="130"/>
      <c r="J32" s="8" t="s">
        <v>20</v>
      </c>
    </row>
    <row r="33" spans="1:10" ht="16.5" customHeight="1" thickBot="1">
      <c r="A33" s="143"/>
      <c r="B33" s="144"/>
      <c r="C33" s="144"/>
      <c r="D33" s="144"/>
      <c r="E33" s="144"/>
      <c r="F33" s="144"/>
      <c r="G33" s="144"/>
      <c r="H33" s="145"/>
      <c r="I33" s="130"/>
      <c r="J33" s="6"/>
    </row>
    <row r="34" spans="1:10" ht="16.5" customHeight="1" thickBot="1">
      <c r="A34" s="152" t="s">
        <v>12</v>
      </c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0" ht="16.5" customHeight="1" thickBot="1">
      <c r="A35" s="143"/>
      <c r="B35" s="146"/>
      <c r="C35" s="146"/>
      <c r="D35" s="146"/>
      <c r="E35" s="146"/>
      <c r="F35" s="146"/>
      <c r="G35" s="146"/>
      <c r="H35" s="146"/>
      <c r="I35" s="146"/>
      <c r="J35" s="147"/>
    </row>
    <row r="36" spans="1:10" ht="16.5" customHeight="1" thickBot="1">
      <c r="A36" s="157" t="s">
        <v>104</v>
      </c>
      <c r="B36" s="137"/>
      <c r="C36" s="137"/>
      <c r="D36" s="137"/>
      <c r="E36" s="137"/>
      <c r="F36" s="153"/>
      <c r="G36" s="157"/>
      <c r="H36" s="137"/>
      <c r="I36" s="137"/>
      <c r="J36" s="137"/>
    </row>
    <row r="37" spans="1:10" ht="16.5" customHeight="1" thickBot="1">
      <c r="A37" s="143"/>
      <c r="B37" s="144"/>
      <c r="C37" s="144"/>
      <c r="D37" s="144"/>
      <c r="E37" s="145"/>
      <c r="F37" s="138"/>
      <c r="G37" s="131"/>
      <c r="H37" s="131"/>
      <c r="I37" s="131"/>
      <c r="J37" s="131"/>
    </row>
    <row r="38" spans="1:10" ht="16.5" customHeight="1" thickBot="1">
      <c r="A38" s="157" t="s">
        <v>105</v>
      </c>
      <c r="B38" s="137"/>
      <c r="C38" s="137"/>
      <c r="D38" s="137"/>
      <c r="E38" s="137"/>
      <c r="F38" s="138"/>
      <c r="G38" s="152" t="s">
        <v>106</v>
      </c>
      <c r="H38" s="141"/>
      <c r="I38" s="141"/>
      <c r="J38" s="141"/>
    </row>
    <row r="39" spans="1:10" ht="16.5" customHeight="1" thickBot="1">
      <c r="A39" s="148"/>
      <c r="B39" s="149"/>
      <c r="C39" s="149"/>
      <c r="D39" s="149"/>
      <c r="E39" s="150"/>
      <c r="F39" s="138"/>
      <c r="G39" s="148"/>
      <c r="H39" s="151"/>
      <c r="I39" s="151"/>
      <c r="J39" s="139"/>
    </row>
    <row r="40" spans="1:10" ht="16.5" customHeight="1" thickBot="1">
      <c r="A40" s="157" t="s">
        <v>13</v>
      </c>
      <c r="B40" s="137"/>
      <c r="C40" s="137"/>
      <c r="D40" s="137"/>
      <c r="E40" s="137"/>
      <c r="F40" s="138"/>
      <c r="G40" s="176"/>
      <c r="H40" s="176"/>
      <c r="I40" s="176"/>
      <c r="J40" s="176"/>
    </row>
    <row r="41" spans="1:10" ht="16.5" customHeight="1" thickBot="1">
      <c r="A41" s="143"/>
      <c r="B41" s="144"/>
      <c r="C41" s="144"/>
      <c r="D41" s="144"/>
      <c r="E41" s="145"/>
      <c r="F41" s="138"/>
      <c r="G41" s="143"/>
      <c r="H41" s="146"/>
      <c r="I41" s="146"/>
      <c r="J41" s="147"/>
    </row>
    <row r="42" spans="1:10" ht="12.75">
      <c r="A42" s="180" t="s">
        <v>121</v>
      </c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ht="12.75">
      <c r="A43" s="179" t="s">
        <v>88</v>
      </c>
      <c r="B43" s="138"/>
      <c r="C43" s="138"/>
      <c r="D43" s="138"/>
      <c r="E43" s="138"/>
      <c r="F43" s="177" t="s">
        <v>89</v>
      </c>
      <c r="G43" s="178"/>
      <c r="H43" s="178"/>
      <c r="I43" s="178"/>
      <c r="J43" s="178"/>
    </row>
    <row r="44" spans="1:10" ht="12.75">
      <c r="A44" s="181">
        <v>1</v>
      </c>
      <c r="B44" s="182"/>
      <c r="C44" s="182"/>
      <c r="D44" s="182"/>
      <c r="E44" s="182"/>
      <c r="F44" s="182"/>
      <c r="G44" s="182"/>
      <c r="H44" s="182"/>
      <c r="I44" s="182"/>
      <c r="J44" s="182"/>
    </row>
  </sheetData>
  <sheetProtection password="EF65" sheet="1" objects="1" scenarios="1"/>
  <mergeCells count="61">
    <mergeCell ref="F43:J43"/>
    <mergeCell ref="A43:E43"/>
    <mergeCell ref="A42:J42"/>
    <mergeCell ref="A44:J44"/>
    <mergeCell ref="A34:J34"/>
    <mergeCell ref="A36:E36"/>
    <mergeCell ref="A38:E38"/>
    <mergeCell ref="A40:E40"/>
    <mergeCell ref="G38:J38"/>
    <mergeCell ref="G40:J40"/>
    <mergeCell ref="F36:F41"/>
    <mergeCell ref="A35:J35"/>
    <mergeCell ref="G36:J37"/>
    <mergeCell ref="F29:J31"/>
    <mergeCell ref="I32:I33"/>
    <mergeCell ref="A32:H32"/>
    <mergeCell ref="A33:H33"/>
    <mergeCell ref="A19:J19"/>
    <mergeCell ref="A20:J20"/>
    <mergeCell ref="A21:J21"/>
    <mergeCell ref="A23:J23"/>
    <mergeCell ref="A22:J22"/>
    <mergeCell ref="A16:G16"/>
    <mergeCell ref="I16:J16"/>
    <mergeCell ref="A17:J17"/>
    <mergeCell ref="A18:J18"/>
    <mergeCell ref="A1:J1"/>
    <mergeCell ref="A2:E2"/>
    <mergeCell ref="A4:E4"/>
    <mergeCell ref="A6:E6"/>
    <mergeCell ref="F2:J2"/>
    <mergeCell ref="F3:F8"/>
    <mergeCell ref="G3:J8"/>
    <mergeCell ref="A3:E3"/>
    <mergeCell ref="A5:E5"/>
    <mergeCell ref="A7:E7"/>
    <mergeCell ref="A15:J15"/>
    <mergeCell ref="A8:E8"/>
    <mergeCell ref="F9:J9"/>
    <mergeCell ref="A10:H10"/>
    <mergeCell ref="A11:J11"/>
    <mergeCell ref="H12:J12"/>
    <mergeCell ref="H14:J14"/>
    <mergeCell ref="A12:G14"/>
    <mergeCell ref="I13:J13"/>
    <mergeCell ref="A24:J24"/>
    <mergeCell ref="A26:E26"/>
    <mergeCell ref="G26:J26"/>
    <mergeCell ref="A25:E25"/>
    <mergeCell ref="G25:J25"/>
    <mergeCell ref="F25:F26"/>
    <mergeCell ref="A27:J27"/>
    <mergeCell ref="A29:E29"/>
    <mergeCell ref="A41:E41"/>
    <mergeCell ref="G41:J41"/>
    <mergeCell ref="A37:E37"/>
    <mergeCell ref="A39:E39"/>
    <mergeCell ref="G39:J39"/>
    <mergeCell ref="A28:J28"/>
    <mergeCell ref="A30:E30"/>
    <mergeCell ref="A31:E31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386" t="s">
        <v>62</v>
      </c>
      <c r="B1" s="387"/>
      <c r="C1" s="387"/>
      <c r="D1" s="387"/>
      <c r="E1" s="387"/>
      <c r="F1" s="387"/>
      <c r="G1" s="388"/>
      <c r="H1" s="394">
        <f>+Prvnístrana!A5</f>
        <v>0</v>
      </c>
      <c r="I1" s="395"/>
      <c r="J1" s="396"/>
      <c r="K1" s="397" t="s">
        <v>111</v>
      </c>
      <c r="L1" s="398"/>
      <c r="M1" s="399">
        <f>+Prvnístrana!A7</f>
      </c>
      <c r="N1" s="400"/>
      <c r="O1" s="400"/>
      <c r="P1" s="400"/>
      <c r="Q1" s="400"/>
      <c r="R1" s="400"/>
      <c r="S1" s="400"/>
      <c r="T1" s="401"/>
      <c r="U1" s="391" t="s">
        <v>57</v>
      </c>
      <c r="V1" s="392"/>
      <c r="W1" s="47">
        <v>4</v>
      </c>
      <c r="X1" s="393" t="s">
        <v>103</v>
      </c>
      <c r="Y1" s="138"/>
      <c r="Z1" s="138"/>
      <c r="AA1" s="138"/>
      <c r="AB1" s="97"/>
      <c r="AC1" s="97"/>
    </row>
    <row r="2" spans="1:27" ht="15" customHeight="1">
      <c r="A2" s="40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408"/>
      <c r="W2" s="161"/>
      <c r="X2" s="138"/>
      <c r="Y2" s="138"/>
      <c r="Z2" s="138"/>
      <c r="AA2" s="138"/>
    </row>
    <row r="3" spans="1:27" ht="15" customHeight="1">
      <c r="A3" s="389" t="s">
        <v>55</v>
      </c>
      <c r="B3" s="138"/>
      <c r="C3" s="138"/>
      <c r="D3" s="138"/>
      <c r="E3" s="389" t="s">
        <v>66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409">
        <f>+Prvnístrana!H16</f>
        <v>2005</v>
      </c>
      <c r="S3" s="410"/>
      <c r="T3" s="410"/>
      <c r="U3" s="138"/>
      <c r="V3" s="178"/>
      <c r="W3" s="138"/>
      <c r="X3" s="138"/>
      <c r="Y3" s="138"/>
      <c r="Z3" s="138"/>
      <c r="AA3" s="138"/>
    </row>
    <row r="4" spans="1:27" ht="15" customHeight="1" thickBot="1">
      <c r="A4" s="39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.75" customHeight="1">
      <c r="A5" s="59"/>
      <c r="B5" s="60"/>
      <c r="C5" s="334" t="s">
        <v>92</v>
      </c>
      <c r="D5" s="335"/>
      <c r="E5" s="336"/>
      <c r="F5" s="283" t="s">
        <v>107</v>
      </c>
      <c r="G5" s="61" t="s">
        <v>29</v>
      </c>
      <c r="H5" s="62"/>
      <c r="I5" s="62"/>
      <c r="J5" s="280" t="s">
        <v>94</v>
      </c>
      <c r="K5" s="280" t="s">
        <v>95</v>
      </c>
      <c r="L5" s="366" t="s">
        <v>109</v>
      </c>
      <c r="M5" s="361" t="s">
        <v>96</v>
      </c>
      <c r="N5" s="362"/>
      <c r="O5" s="362"/>
      <c r="P5" s="362"/>
      <c r="Q5" s="363"/>
      <c r="R5" s="265" t="s">
        <v>84</v>
      </c>
      <c r="S5" s="266"/>
      <c r="T5" s="271" t="s">
        <v>97</v>
      </c>
      <c r="U5" s="336"/>
      <c r="V5" s="280" t="s">
        <v>99</v>
      </c>
      <c r="W5" s="280" t="s">
        <v>98</v>
      </c>
      <c r="X5" s="280" t="s">
        <v>100</v>
      </c>
      <c r="Y5" s="271" t="s">
        <v>112</v>
      </c>
      <c r="Z5" s="272"/>
      <c r="AA5" s="348"/>
    </row>
    <row r="6" spans="1:27" ht="15.75" customHeight="1">
      <c r="A6" s="263"/>
      <c r="B6" s="264"/>
      <c r="C6" s="337"/>
      <c r="D6" s="338"/>
      <c r="E6" s="339"/>
      <c r="F6" s="284"/>
      <c r="G6" s="64"/>
      <c r="H6" s="278" t="s">
        <v>58</v>
      </c>
      <c r="I6" s="279"/>
      <c r="J6" s="281"/>
      <c r="K6" s="281"/>
      <c r="L6" s="367"/>
      <c r="M6" s="364"/>
      <c r="N6" s="338"/>
      <c r="O6" s="338"/>
      <c r="P6" s="338"/>
      <c r="Q6" s="339"/>
      <c r="R6" s="267"/>
      <c r="S6" s="268"/>
      <c r="T6" s="364"/>
      <c r="U6" s="339"/>
      <c r="V6" s="281"/>
      <c r="W6" s="281"/>
      <c r="X6" s="281"/>
      <c r="Y6" s="273"/>
      <c r="Z6" s="274"/>
      <c r="AA6" s="349"/>
    </row>
    <row r="7" spans="1:27" ht="15.75" customHeight="1">
      <c r="A7" s="263" t="s">
        <v>82</v>
      </c>
      <c r="B7" s="264"/>
      <c r="C7" s="337"/>
      <c r="D7" s="338"/>
      <c r="E7" s="339"/>
      <c r="F7" s="284"/>
      <c r="G7" s="66" t="s">
        <v>30</v>
      </c>
      <c r="H7" s="67"/>
      <c r="I7" s="68" t="s">
        <v>34</v>
      </c>
      <c r="J7" s="281"/>
      <c r="K7" s="281"/>
      <c r="L7" s="367"/>
      <c r="M7" s="364"/>
      <c r="N7" s="338"/>
      <c r="O7" s="338"/>
      <c r="P7" s="338"/>
      <c r="Q7" s="339"/>
      <c r="R7" s="267"/>
      <c r="S7" s="268"/>
      <c r="T7" s="364"/>
      <c r="U7" s="339"/>
      <c r="V7" s="281"/>
      <c r="W7" s="281"/>
      <c r="X7" s="281"/>
      <c r="Y7" s="273"/>
      <c r="Z7" s="274"/>
      <c r="AA7" s="349"/>
    </row>
    <row r="8" spans="1:27" ht="15.75" customHeight="1">
      <c r="A8" s="263" t="s">
        <v>83</v>
      </c>
      <c r="B8" s="264"/>
      <c r="C8" s="337"/>
      <c r="D8" s="338"/>
      <c r="E8" s="339"/>
      <c r="F8" s="284"/>
      <c r="G8" s="66" t="s">
        <v>31</v>
      </c>
      <c r="H8" s="263" t="s">
        <v>59</v>
      </c>
      <c r="I8" s="277"/>
      <c r="J8" s="281"/>
      <c r="K8" s="281"/>
      <c r="L8" s="367"/>
      <c r="M8" s="364"/>
      <c r="N8" s="338"/>
      <c r="O8" s="338"/>
      <c r="P8" s="338"/>
      <c r="Q8" s="339"/>
      <c r="R8" s="267"/>
      <c r="S8" s="268"/>
      <c r="T8" s="364"/>
      <c r="U8" s="339"/>
      <c r="V8" s="281"/>
      <c r="W8" s="281"/>
      <c r="X8" s="281"/>
      <c r="Y8" s="273"/>
      <c r="Z8" s="274"/>
      <c r="AA8" s="349"/>
    </row>
    <row r="9" spans="1:27" ht="15.75" customHeight="1">
      <c r="A9" s="63"/>
      <c r="B9" s="69"/>
      <c r="C9" s="302"/>
      <c r="D9" s="303"/>
      <c r="E9" s="304"/>
      <c r="F9" s="285"/>
      <c r="G9" s="70"/>
      <c r="H9" s="342" t="s">
        <v>60</v>
      </c>
      <c r="I9" s="343"/>
      <c r="J9" s="282"/>
      <c r="K9" s="282"/>
      <c r="L9" s="368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269"/>
      <c r="S9" s="270"/>
      <c r="T9" s="296"/>
      <c r="U9" s="365"/>
      <c r="V9" s="282"/>
      <c r="W9" s="282"/>
      <c r="X9" s="282"/>
      <c r="Y9" s="275"/>
      <c r="Z9" s="276"/>
      <c r="AA9" s="350"/>
    </row>
    <row r="10" spans="1:27" ht="15" customHeight="1">
      <c r="A10" s="73"/>
      <c r="B10" s="74"/>
      <c r="C10" s="310">
        <v>15</v>
      </c>
      <c r="D10" s="311"/>
      <c r="E10" s="65">
        <v>16</v>
      </c>
      <c r="F10" s="65" t="s">
        <v>91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313">
        <v>23</v>
      </c>
      <c r="N10" s="314"/>
      <c r="O10" s="314"/>
      <c r="P10" s="314"/>
      <c r="Q10" s="315"/>
      <c r="R10" s="312">
        <v>24</v>
      </c>
      <c r="S10" s="31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86" t="s">
        <v>22</v>
      </c>
      <c r="B32" s="341"/>
      <c r="C32" s="201"/>
      <c r="D32" s="202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05" t="s">
        <v>56</v>
      </c>
      <c r="N33" s="406"/>
      <c r="O33" s="406"/>
      <c r="P33" s="406"/>
      <c r="Q33" s="407"/>
      <c r="R33" s="403">
        <f>SUM(R11:R32)</f>
        <v>0</v>
      </c>
      <c r="S33" s="404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M33:Q33"/>
    <mergeCell ref="R33:S33"/>
    <mergeCell ref="A31:B31"/>
    <mergeCell ref="C31:D31"/>
    <mergeCell ref="R31:S31"/>
    <mergeCell ref="A32:B32"/>
    <mergeCell ref="C32:D32"/>
    <mergeCell ref="A29:B29"/>
    <mergeCell ref="C29:D29"/>
    <mergeCell ref="R29:S29"/>
    <mergeCell ref="A30:B30"/>
    <mergeCell ref="C30:D30"/>
    <mergeCell ref="A27:B27"/>
    <mergeCell ref="C27:D27"/>
    <mergeCell ref="R27:S27"/>
    <mergeCell ref="A28:B28"/>
    <mergeCell ref="C28:D28"/>
    <mergeCell ref="A25:B25"/>
    <mergeCell ref="C25:D25"/>
    <mergeCell ref="R25:S25"/>
    <mergeCell ref="A26:B26"/>
    <mergeCell ref="C26:D26"/>
    <mergeCell ref="A23:B23"/>
    <mergeCell ref="C23:D23"/>
    <mergeCell ref="R23:S23"/>
    <mergeCell ref="A24:B24"/>
    <mergeCell ref="C24:D24"/>
    <mergeCell ref="A21:B21"/>
    <mergeCell ref="C21:D21"/>
    <mergeCell ref="R21:S21"/>
    <mergeCell ref="A22:B22"/>
    <mergeCell ref="C22:D22"/>
    <mergeCell ref="A19:B19"/>
    <mergeCell ref="C19:D19"/>
    <mergeCell ref="R19:S19"/>
    <mergeCell ref="A20:B20"/>
    <mergeCell ref="C20:D20"/>
    <mergeCell ref="A17:B17"/>
    <mergeCell ref="C17:D17"/>
    <mergeCell ref="R17:S17"/>
    <mergeCell ref="A18:B18"/>
    <mergeCell ref="C18:D18"/>
    <mergeCell ref="A15:B15"/>
    <mergeCell ref="C15:D15"/>
    <mergeCell ref="R15:S15"/>
    <mergeCell ref="A16:B16"/>
    <mergeCell ref="C16:D16"/>
    <mergeCell ref="A13:B13"/>
    <mergeCell ref="C13:D13"/>
    <mergeCell ref="R13:S13"/>
    <mergeCell ref="A14:B14"/>
    <mergeCell ref="C14:D14"/>
    <mergeCell ref="A11:B11"/>
    <mergeCell ref="C11:D11"/>
    <mergeCell ref="R11:S11"/>
    <mergeCell ref="A12:B12"/>
    <mergeCell ref="C12:D12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6:B6"/>
    <mergeCell ref="H6:I6"/>
    <mergeCell ref="A7:B7"/>
    <mergeCell ref="A8:B8"/>
    <mergeCell ref="H8:I8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334" t="s">
        <v>92</v>
      </c>
      <c r="D1" s="335"/>
      <c r="E1" s="336"/>
      <c r="F1" s="283" t="s">
        <v>90</v>
      </c>
      <c r="G1" s="61" t="s">
        <v>29</v>
      </c>
      <c r="H1" s="62"/>
      <c r="I1" s="62"/>
      <c r="J1" s="280" t="s">
        <v>94</v>
      </c>
      <c r="K1" s="280" t="s">
        <v>95</v>
      </c>
      <c r="L1" s="366" t="s">
        <v>93</v>
      </c>
      <c r="M1" s="361" t="s">
        <v>96</v>
      </c>
      <c r="N1" s="362"/>
      <c r="O1" s="362"/>
      <c r="P1" s="362"/>
      <c r="Q1" s="363"/>
      <c r="R1" s="265" t="s">
        <v>84</v>
      </c>
      <c r="S1" s="266"/>
      <c r="T1" s="271" t="s">
        <v>97</v>
      </c>
      <c r="U1" s="336"/>
      <c r="V1" s="280" t="s">
        <v>99</v>
      </c>
      <c r="W1" s="280" t="s">
        <v>98</v>
      </c>
      <c r="X1" s="280" t="s">
        <v>100</v>
      </c>
      <c r="Y1" s="271" t="s">
        <v>85</v>
      </c>
      <c r="Z1" s="272"/>
      <c r="AA1" s="348"/>
    </row>
    <row r="2" spans="1:27" ht="15.75" customHeight="1">
      <c r="A2" s="263"/>
      <c r="B2" s="264"/>
      <c r="C2" s="337"/>
      <c r="D2" s="338"/>
      <c r="E2" s="339"/>
      <c r="F2" s="284"/>
      <c r="G2" s="64"/>
      <c r="H2" s="278" t="s">
        <v>58</v>
      </c>
      <c r="I2" s="279"/>
      <c r="J2" s="281"/>
      <c r="K2" s="281"/>
      <c r="L2" s="367"/>
      <c r="M2" s="364"/>
      <c r="N2" s="338"/>
      <c r="O2" s="338"/>
      <c r="P2" s="338"/>
      <c r="Q2" s="339"/>
      <c r="R2" s="267"/>
      <c r="S2" s="268"/>
      <c r="T2" s="364"/>
      <c r="U2" s="339"/>
      <c r="V2" s="281"/>
      <c r="W2" s="281"/>
      <c r="X2" s="281"/>
      <c r="Y2" s="273"/>
      <c r="Z2" s="274"/>
      <c r="AA2" s="349"/>
    </row>
    <row r="3" spans="1:27" ht="15.75" customHeight="1">
      <c r="A3" s="263" t="s">
        <v>82</v>
      </c>
      <c r="B3" s="264"/>
      <c r="C3" s="337"/>
      <c r="D3" s="338"/>
      <c r="E3" s="339"/>
      <c r="F3" s="284"/>
      <c r="G3" s="66" t="s">
        <v>30</v>
      </c>
      <c r="H3" s="67"/>
      <c r="I3" s="68" t="s">
        <v>34</v>
      </c>
      <c r="J3" s="281"/>
      <c r="K3" s="281"/>
      <c r="L3" s="367"/>
      <c r="M3" s="364"/>
      <c r="N3" s="338"/>
      <c r="O3" s="338"/>
      <c r="P3" s="338"/>
      <c r="Q3" s="339"/>
      <c r="R3" s="267"/>
      <c r="S3" s="268"/>
      <c r="T3" s="364"/>
      <c r="U3" s="339"/>
      <c r="V3" s="281"/>
      <c r="W3" s="281"/>
      <c r="X3" s="281"/>
      <c r="Y3" s="273"/>
      <c r="Z3" s="274"/>
      <c r="AA3" s="349"/>
    </row>
    <row r="4" spans="1:27" ht="15.75" customHeight="1">
      <c r="A4" s="263" t="s">
        <v>83</v>
      </c>
      <c r="B4" s="264"/>
      <c r="C4" s="337"/>
      <c r="D4" s="338"/>
      <c r="E4" s="339"/>
      <c r="F4" s="284"/>
      <c r="G4" s="66" t="s">
        <v>31</v>
      </c>
      <c r="H4" s="263" t="s">
        <v>59</v>
      </c>
      <c r="I4" s="277"/>
      <c r="J4" s="281"/>
      <c r="K4" s="281"/>
      <c r="L4" s="367"/>
      <c r="M4" s="364"/>
      <c r="N4" s="338"/>
      <c r="O4" s="338"/>
      <c r="P4" s="338"/>
      <c r="Q4" s="339"/>
      <c r="R4" s="267"/>
      <c r="S4" s="268"/>
      <c r="T4" s="364"/>
      <c r="U4" s="339"/>
      <c r="V4" s="281"/>
      <c r="W4" s="281"/>
      <c r="X4" s="281"/>
      <c r="Y4" s="273"/>
      <c r="Z4" s="274"/>
      <c r="AA4" s="349"/>
    </row>
    <row r="5" spans="1:27" ht="15.75" customHeight="1">
      <c r="A5" s="63"/>
      <c r="B5" s="69"/>
      <c r="C5" s="302"/>
      <c r="D5" s="303"/>
      <c r="E5" s="304"/>
      <c r="F5" s="285"/>
      <c r="G5" s="70"/>
      <c r="H5" s="342" t="s">
        <v>60</v>
      </c>
      <c r="I5" s="343"/>
      <c r="J5" s="282"/>
      <c r="K5" s="282"/>
      <c r="L5" s="368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269"/>
      <c r="S5" s="270"/>
      <c r="T5" s="296"/>
      <c r="U5" s="365"/>
      <c r="V5" s="282"/>
      <c r="W5" s="282"/>
      <c r="X5" s="282"/>
      <c r="Y5" s="275"/>
      <c r="Z5" s="276"/>
      <c r="AA5" s="350"/>
    </row>
    <row r="6" spans="1:27" ht="15" customHeight="1">
      <c r="A6" s="73"/>
      <c r="B6" s="74"/>
      <c r="C6" s="310">
        <v>15</v>
      </c>
      <c r="D6" s="311"/>
      <c r="E6" s="65">
        <v>16</v>
      </c>
      <c r="F6" s="65" t="s">
        <v>91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313">
        <v>23</v>
      </c>
      <c r="N6" s="314"/>
      <c r="O6" s="314"/>
      <c r="P6" s="314"/>
      <c r="Q6" s="315"/>
      <c r="R6" s="312">
        <v>24</v>
      </c>
      <c r="S6" s="31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185"/>
      <c r="B7" s="186"/>
      <c r="C7" s="199"/>
      <c r="D7" s="200"/>
      <c r="E7" s="13"/>
      <c r="F7" s="13"/>
      <c r="G7" s="109"/>
      <c r="H7" s="12"/>
      <c r="I7" s="15"/>
      <c r="J7" s="109"/>
      <c r="K7" s="112"/>
      <c r="L7" s="109">
        <f>IF(K7=5,0.75*J7,IF(K7=6,0.4*J7,IF(K7=7,0.34*J7,IF(K7=8,1.15*J7,J7))))</f>
        <v>0</v>
      </c>
      <c r="M7" s="95"/>
      <c r="N7" s="50"/>
      <c r="O7" s="50"/>
      <c r="P7" s="50"/>
      <c r="Q7" s="51"/>
      <c r="R7" s="316">
        <f>CEILING(IF(J7=25,J7*SUM(M7:Q7),IF(L7&gt;0,L7/12*SUM(M7:Q7),J7/12*SUM(M7:Q7))),1)</f>
        <v>0</v>
      </c>
      <c r="S7" s="317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183" t="s">
        <v>22</v>
      </c>
      <c r="B8" s="184"/>
      <c r="C8" s="318"/>
      <c r="D8" s="31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185"/>
      <c r="B9" s="186"/>
      <c r="C9" s="199"/>
      <c r="D9" s="200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316">
        <f>CEILING(IF(J9=25,J9*SUM(M9:Q9),IF(L9&gt;0,L9/12*SUM(M9:Q9),J9/12*SUM(M9:Q9))),1)</f>
        <v>0</v>
      </c>
      <c r="S9" s="317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183" t="s">
        <v>22</v>
      </c>
      <c r="B10" s="184"/>
      <c r="C10" s="318"/>
      <c r="D10" s="31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183" t="s">
        <v>22</v>
      </c>
      <c r="B32" s="184"/>
      <c r="C32" s="318"/>
      <c r="D32" s="31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185"/>
      <c r="B33" s="186"/>
      <c r="C33" s="199"/>
      <c r="D33" s="200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316">
        <f>CEILING(IF(J33=25,J33*SUM(M33:Q33),IF(L33&gt;0,L33/12*SUM(M33:Q33),J33/12*SUM(M33:Q33))),1)</f>
        <v>0</v>
      </c>
      <c r="S33" s="317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86" t="s">
        <v>22</v>
      </c>
      <c r="B34" s="341"/>
      <c r="C34" s="201"/>
      <c r="D34" s="202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05" t="s">
        <v>56</v>
      </c>
      <c r="N35" s="406"/>
      <c r="O35" s="406"/>
      <c r="P35" s="406"/>
      <c r="Q35" s="407"/>
      <c r="R35" s="403">
        <f>SUM(R7:R34)</f>
        <v>0</v>
      </c>
      <c r="S35" s="404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R33:S33"/>
    <mergeCell ref="A34:B34"/>
    <mergeCell ref="C34:D34"/>
    <mergeCell ref="M35:Q35"/>
    <mergeCell ref="R35:S35"/>
    <mergeCell ref="A32:B32"/>
    <mergeCell ref="C32:D32"/>
    <mergeCell ref="A33:B33"/>
    <mergeCell ref="C33:D33"/>
    <mergeCell ref="R29:S29"/>
    <mergeCell ref="A30:B30"/>
    <mergeCell ref="C30:D30"/>
    <mergeCell ref="A31:B31"/>
    <mergeCell ref="C31:D31"/>
    <mergeCell ref="R31:S31"/>
    <mergeCell ref="A28:B28"/>
    <mergeCell ref="C28:D28"/>
    <mergeCell ref="A29:B29"/>
    <mergeCell ref="C29:D29"/>
    <mergeCell ref="R25:S25"/>
    <mergeCell ref="A26:B26"/>
    <mergeCell ref="C26:D26"/>
    <mergeCell ref="A27:B27"/>
    <mergeCell ref="C27:D27"/>
    <mergeCell ref="R27:S27"/>
    <mergeCell ref="A24:B24"/>
    <mergeCell ref="C24:D24"/>
    <mergeCell ref="A25:B25"/>
    <mergeCell ref="C25:D25"/>
    <mergeCell ref="R21:S21"/>
    <mergeCell ref="A22:B22"/>
    <mergeCell ref="C22:D22"/>
    <mergeCell ref="A23:B23"/>
    <mergeCell ref="C23:D23"/>
    <mergeCell ref="R23:S23"/>
    <mergeCell ref="A20:B20"/>
    <mergeCell ref="C20:D20"/>
    <mergeCell ref="A21:B21"/>
    <mergeCell ref="C21:D21"/>
    <mergeCell ref="R17:S17"/>
    <mergeCell ref="A18:B18"/>
    <mergeCell ref="C18:D18"/>
    <mergeCell ref="A19:B19"/>
    <mergeCell ref="C19:D19"/>
    <mergeCell ref="R19:S19"/>
    <mergeCell ref="A16:B16"/>
    <mergeCell ref="C16:D16"/>
    <mergeCell ref="A17:B17"/>
    <mergeCell ref="C17:D17"/>
    <mergeCell ref="R13:S13"/>
    <mergeCell ref="A14:B14"/>
    <mergeCell ref="C14:D14"/>
    <mergeCell ref="A15:B15"/>
    <mergeCell ref="C15:D15"/>
    <mergeCell ref="R15:S15"/>
    <mergeCell ref="A12:B12"/>
    <mergeCell ref="C12:D12"/>
    <mergeCell ref="A13:B13"/>
    <mergeCell ref="C13:D13"/>
    <mergeCell ref="R9:S9"/>
    <mergeCell ref="A10:B10"/>
    <mergeCell ref="C10:D10"/>
    <mergeCell ref="A11:B11"/>
    <mergeCell ref="C11:D11"/>
    <mergeCell ref="R11:S11"/>
    <mergeCell ref="A8:B8"/>
    <mergeCell ref="C8:D8"/>
    <mergeCell ref="A9:B9"/>
    <mergeCell ref="C9:D9"/>
    <mergeCell ref="C6:D6"/>
    <mergeCell ref="M6:Q6"/>
    <mergeCell ref="R6:S6"/>
    <mergeCell ref="A7:B7"/>
    <mergeCell ref="C7:D7"/>
    <mergeCell ref="R7:S7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Y1:Z5"/>
    <mergeCell ref="L1:L5"/>
    <mergeCell ref="M1:Q4"/>
    <mergeCell ref="R1:S5"/>
    <mergeCell ref="T1:U5"/>
    <mergeCell ref="C1:E5"/>
    <mergeCell ref="F1:F5"/>
    <mergeCell ref="J1:J5"/>
    <mergeCell ref="K1:K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386" t="s">
        <v>62</v>
      </c>
      <c r="B1" s="387"/>
      <c r="C1" s="387"/>
      <c r="D1" s="387"/>
      <c r="E1" s="387"/>
      <c r="F1" s="387"/>
      <c r="G1" s="388"/>
      <c r="H1" s="394">
        <f>+Prvnístrana!A5</f>
        <v>0</v>
      </c>
      <c r="I1" s="395"/>
      <c r="J1" s="396"/>
      <c r="K1" s="397" t="s">
        <v>111</v>
      </c>
      <c r="L1" s="398"/>
      <c r="M1" s="399">
        <f>+Prvnístrana!A7</f>
      </c>
      <c r="N1" s="400"/>
      <c r="O1" s="400"/>
      <c r="P1" s="400"/>
      <c r="Q1" s="400"/>
      <c r="R1" s="400"/>
      <c r="S1" s="400"/>
      <c r="T1" s="401"/>
      <c r="U1" s="391" t="s">
        <v>57</v>
      </c>
      <c r="V1" s="392"/>
      <c r="W1" s="47">
        <v>5</v>
      </c>
      <c r="X1" s="393" t="s">
        <v>103</v>
      </c>
      <c r="Y1" s="138"/>
      <c r="Z1" s="138"/>
      <c r="AA1" s="138"/>
      <c r="AB1" s="97"/>
      <c r="AC1" s="97"/>
    </row>
    <row r="2" spans="1:27" ht="15" customHeight="1">
      <c r="A2" s="40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408"/>
      <c r="W2" s="161"/>
      <c r="X2" s="138"/>
      <c r="Y2" s="138"/>
      <c r="Z2" s="138"/>
      <c r="AA2" s="138"/>
    </row>
    <row r="3" spans="1:27" ht="15" customHeight="1">
      <c r="A3" s="389" t="s">
        <v>55</v>
      </c>
      <c r="B3" s="138"/>
      <c r="C3" s="138"/>
      <c r="D3" s="138"/>
      <c r="E3" s="389" t="s">
        <v>66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409">
        <f>+Prvnístrana!H16</f>
        <v>2005</v>
      </c>
      <c r="S3" s="410"/>
      <c r="T3" s="410"/>
      <c r="U3" s="138"/>
      <c r="V3" s="178"/>
      <c r="W3" s="138"/>
      <c r="X3" s="138"/>
      <c r="Y3" s="138"/>
      <c r="Z3" s="138"/>
      <c r="AA3" s="138"/>
    </row>
    <row r="4" spans="1:27" ht="15" customHeight="1" thickBot="1">
      <c r="A4" s="39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.75" customHeight="1">
      <c r="A5" s="59"/>
      <c r="B5" s="60"/>
      <c r="C5" s="334" t="s">
        <v>92</v>
      </c>
      <c r="D5" s="335"/>
      <c r="E5" s="336"/>
      <c r="F5" s="283" t="s">
        <v>107</v>
      </c>
      <c r="G5" s="61" t="s">
        <v>29</v>
      </c>
      <c r="H5" s="62"/>
      <c r="I5" s="62"/>
      <c r="J5" s="280" t="s">
        <v>94</v>
      </c>
      <c r="K5" s="280" t="s">
        <v>95</v>
      </c>
      <c r="L5" s="366" t="s">
        <v>109</v>
      </c>
      <c r="M5" s="361" t="s">
        <v>96</v>
      </c>
      <c r="N5" s="362"/>
      <c r="O5" s="362"/>
      <c r="P5" s="362"/>
      <c r="Q5" s="363"/>
      <c r="R5" s="265" t="s">
        <v>84</v>
      </c>
      <c r="S5" s="266"/>
      <c r="T5" s="271" t="s">
        <v>97</v>
      </c>
      <c r="U5" s="336"/>
      <c r="V5" s="280" t="s">
        <v>99</v>
      </c>
      <c r="W5" s="280" t="s">
        <v>98</v>
      </c>
      <c r="X5" s="280" t="s">
        <v>100</v>
      </c>
      <c r="Y5" s="271" t="s">
        <v>112</v>
      </c>
      <c r="Z5" s="272"/>
      <c r="AA5" s="348"/>
    </row>
    <row r="6" spans="1:27" ht="15.75" customHeight="1">
      <c r="A6" s="263"/>
      <c r="B6" s="264"/>
      <c r="C6" s="337"/>
      <c r="D6" s="338"/>
      <c r="E6" s="339"/>
      <c r="F6" s="284"/>
      <c r="G6" s="64"/>
      <c r="H6" s="278" t="s">
        <v>58</v>
      </c>
      <c r="I6" s="279"/>
      <c r="J6" s="281"/>
      <c r="K6" s="281"/>
      <c r="L6" s="367"/>
      <c r="M6" s="364"/>
      <c r="N6" s="338"/>
      <c r="O6" s="338"/>
      <c r="P6" s="338"/>
      <c r="Q6" s="339"/>
      <c r="R6" s="267"/>
      <c r="S6" s="268"/>
      <c r="T6" s="364"/>
      <c r="U6" s="339"/>
      <c r="V6" s="281"/>
      <c r="W6" s="281"/>
      <c r="X6" s="281"/>
      <c r="Y6" s="273"/>
      <c r="Z6" s="274"/>
      <c r="AA6" s="349"/>
    </row>
    <row r="7" spans="1:27" ht="15.75" customHeight="1">
      <c r="A7" s="263" t="s">
        <v>82</v>
      </c>
      <c r="B7" s="264"/>
      <c r="C7" s="337"/>
      <c r="D7" s="338"/>
      <c r="E7" s="339"/>
      <c r="F7" s="284"/>
      <c r="G7" s="66" t="s">
        <v>30</v>
      </c>
      <c r="H7" s="67"/>
      <c r="I7" s="68" t="s">
        <v>34</v>
      </c>
      <c r="J7" s="281"/>
      <c r="K7" s="281"/>
      <c r="L7" s="367"/>
      <c r="M7" s="364"/>
      <c r="N7" s="338"/>
      <c r="O7" s="338"/>
      <c r="P7" s="338"/>
      <c r="Q7" s="339"/>
      <c r="R7" s="267"/>
      <c r="S7" s="268"/>
      <c r="T7" s="364"/>
      <c r="U7" s="339"/>
      <c r="V7" s="281"/>
      <c r="W7" s="281"/>
      <c r="X7" s="281"/>
      <c r="Y7" s="273"/>
      <c r="Z7" s="274"/>
      <c r="AA7" s="349"/>
    </row>
    <row r="8" spans="1:27" ht="15.75" customHeight="1">
      <c r="A8" s="263" t="s">
        <v>83</v>
      </c>
      <c r="B8" s="264"/>
      <c r="C8" s="337"/>
      <c r="D8" s="338"/>
      <c r="E8" s="339"/>
      <c r="F8" s="284"/>
      <c r="G8" s="66" t="s">
        <v>31</v>
      </c>
      <c r="H8" s="263" t="s">
        <v>59</v>
      </c>
      <c r="I8" s="277"/>
      <c r="J8" s="281"/>
      <c r="K8" s="281"/>
      <c r="L8" s="367"/>
      <c r="M8" s="364"/>
      <c r="N8" s="338"/>
      <c r="O8" s="338"/>
      <c r="P8" s="338"/>
      <c r="Q8" s="339"/>
      <c r="R8" s="267"/>
      <c r="S8" s="268"/>
      <c r="T8" s="364"/>
      <c r="U8" s="339"/>
      <c r="V8" s="281"/>
      <c r="W8" s="281"/>
      <c r="X8" s="281"/>
      <c r="Y8" s="273"/>
      <c r="Z8" s="274"/>
      <c r="AA8" s="349"/>
    </row>
    <row r="9" spans="1:27" ht="15.75" customHeight="1">
      <c r="A9" s="63"/>
      <c r="B9" s="69"/>
      <c r="C9" s="302"/>
      <c r="D9" s="303"/>
      <c r="E9" s="304"/>
      <c r="F9" s="285"/>
      <c r="G9" s="70"/>
      <c r="H9" s="342" t="s">
        <v>60</v>
      </c>
      <c r="I9" s="343"/>
      <c r="J9" s="282"/>
      <c r="K9" s="282"/>
      <c r="L9" s="368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269"/>
      <c r="S9" s="270"/>
      <c r="T9" s="296"/>
      <c r="U9" s="365"/>
      <c r="V9" s="282"/>
      <c r="W9" s="282"/>
      <c r="X9" s="282"/>
      <c r="Y9" s="275"/>
      <c r="Z9" s="276"/>
      <c r="AA9" s="350"/>
    </row>
    <row r="10" spans="1:27" ht="15" customHeight="1">
      <c r="A10" s="73"/>
      <c r="B10" s="74"/>
      <c r="C10" s="310">
        <v>15</v>
      </c>
      <c r="D10" s="311"/>
      <c r="E10" s="65">
        <v>16</v>
      </c>
      <c r="F10" s="65" t="s">
        <v>91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313">
        <v>23</v>
      </c>
      <c r="N10" s="314"/>
      <c r="O10" s="314"/>
      <c r="P10" s="314"/>
      <c r="Q10" s="315"/>
      <c r="R10" s="312">
        <v>24</v>
      </c>
      <c r="S10" s="31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86" t="s">
        <v>22</v>
      </c>
      <c r="B32" s="341"/>
      <c r="C32" s="201"/>
      <c r="D32" s="202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05" t="s">
        <v>56</v>
      </c>
      <c r="N33" s="406"/>
      <c r="O33" s="406"/>
      <c r="P33" s="406"/>
      <c r="Q33" s="407"/>
      <c r="R33" s="403">
        <f>SUM(R11:R32)</f>
        <v>0</v>
      </c>
      <c r="S33" s="404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M33:Q33"/>
    <mergeCell ref="R33:S33"/>
    <mergeCell ref="A31:B31"/>
    <mergeCell ref="C31:D31"/>
    <mergeCell ref="R31:S31"/>
    <mergeCell ref="A32:B32"/>
    <mergeCell ref="C32:D32"/>
    <mergeCell ref="A29:B29"/>
    <mergeCell ref="C29:D29"/>
    <mergeCell ref="R29:S29"/>
    <mergeCell ref="A30:B30"/>
    <mergeCell ref="C30:D30"/>
    <mergeCell ref="A27:B27"/>
    <mergeCell ref="C27:D27"/>
    <mergeCell ref="R27:S27"/>
    <mergeCell ref="A28:B28"/>
    <mergeCell ref="C28:D28"/>
    <mergeCell ref="A25:B25"/>
    <mergeCell ref="C25:D25"/>
    <mergeCell ref="R25:S25"/>
    <mergeCell ref="A26:B26"/>
    <mergeCell ref="C26:D26"/>
    <mergeCell ref="A23:B23"/>
    <mergeCell ref="C23:D23"/>
    <mergeCell ref="R23:S23"/>
    <mergeCell ref="A24:B24"/>
    <mergeCell ref="C24:D24"/>
    <mergeCell ref="A21:B21"/>
    <mergeCell ref="C21:D21"/>
    <mergeCell ref="R21:S21"/>
    <mergeCell ref="A22:B22"/>
    <mergeCell ref="C22:D22"/>
    <mergeCell ref="A19:B19"/>
    <mergeCell ref="C19:D19"/>
    <mergeCell ref="R19:S19"/>
    <mergeCell ref="A20:B20"/>
    <mergeCell ref="C20:D20"/>
    <mergeCell ref="A17:B17"/>
    <mergeCell ref="C17:D17"/>
    <mergeCell ref="R17:S17"/>
    <mergeCell ref="A18:B18"/>
    <mergeCell ref="C18:D18"/>
    <mergeCell ref="A15:B15"/>
    <mergeCell ref="C15:D15"/>
    <mergeCell ref="R15:S15"/>
    <mergeCell ref="A16:B16"/>
    <mergeCell ref="C16:D16"/>
    <mergeCell ref="A13:B13"/>
    <mergeCell ref="C13:D13"/>
    <mergeCell ref="R13:S13"/>
    <mergeCell ref="A14:B14"/>
    <mergeCell ref="C14:D14"/>
    <mergeCell ref="A11:B11"/>
    <mergeCell ref="C11:D11"/>
    <mergeCell ref="R11:S11"/>
    <mergeCell ref="A12:B12"/>
    <mergeCell ref="C12:D12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6:B6"/>
    <mergeCell ref="H6:I6"/>
    <mergeCell ref="A7:B7"/>
    <mergeCell ref="A8:B8"/>
    <mergeCell ref="H8:I8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3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334" t="s">
        <v>92</v>
      </c>
      <c r="D1" s="335"/>
      <c r="E1" s="336"/>
      <c r="F1" s="283" t="s">
        <v>90</v>
      </c>
      <c r="G1" s="61" t="s">
        <v>29</v>
      </c>
      <c r="H1" s="62"/>
      <c r="I1" s="62"/>
      <c r="J1" s="280" t="s">
        <v>94</v>
      </c>
      <c r="K1" s="280" t="s">
        <v>95</v>
      </c>
      <c r="L1" s="366" t="s">
        <v>93</v>
      </c>
      <c r="M1" s="361" t="s">
        <v>96</v>
      </c>
      <c r="N1" s="362"/>
      <c r="O1" s="362"/>
      <c r="P1" s="362"/>
      <c r="Q1" s="363"/>
      <c r="R1" s="265" t="s">
        <v>84</v>
      </c>
      <c r="S1" s="266"/>
      <c r="T1" s="271" t="s">
        <v>97</v>
      </c>
      <c r="U1" s="336"/>
      <c r="V1" s="280" t="s">
        <v>99</v>
      </c>
      <c r="W1" s="280" t="s">
        <v>98</v>
      </c>
      <c r="X1" s="280" t="s">
        <v>100</v>
      </c>
      <c r="Y1" s="271" t="s">
        <v>85</v>
      </c>
      <c r="Z1" s="272"/>
      <c r="AA1" s="348"/>
    </row>
    <row r="2" spans="1:27" ht="15.75" customHeight="1">
      <c r="A2" s="263"/>
      <c r="B2" s="264"/>
      <c r="C2" s="337"/>
      <c r="D2" s="338"/>
      <c r="E2" s="339"/>
      <c r="F2" s="284"/>
      <c r="G2" s="64"/>
      <c r="H2" s="278" t="s">
        <v>58</v>
      </c>
      <c r="I2" s="279"/>
      <c r="J2" s="281"/>
      <c r="K2" s="281"/>
      <c r="L2" s="367"/>
      <c r="M2" s="364"/>
      <c r="N2" s="338"/>
      <c r="O2" s="338"/>
      <c r="P2" s="338"/>
      <c r="Q2" s="339"/>
      <c r="R2" s="267"/>
      <c r="S2" s="268"/>
      <c r="T2" s="364"/>
      <c r="U2" s="339"/>
      <c r="V2" s="281"/>
      <c r="W2" s="281"/>
      <c r="X2" s="281"/>
      <c r="Y2" s="273"/>
      <c r="Z2" s="274"/>
      <c r="AA2" s="349"/>
    </row>
    <row r="3" spans="1:27" ht="15.75" customHeight="1">
      <c r="A3" s="263" t="s">
        <v>82</v>
      </c>
      <c r="B3" s="264"/>
      <c r="C3" s="337"/>
      <c r="D3" s="338"/>
      <c r="E3" s="339"/>
      <c r="F3" s="284"/>
      <c r="G3" s="66" t="s">
        <v>30</v>
      </c>
      <c r="H3" s="67"/>
      <c r="I3" s="68" t="s">
        <v>34</v>
      </c>
      <c r="J3" s="281"/>
      <c r="K3" s="281"/>
      <c r="L3" s="367"/>
      <c r="M3" s="364"/>
      <c r="N3" s="338"/>
      <c r="O3" s="338"/>
      <c r="P3" s="338"/>
      <c r="Q3" s="339"/>
      <c r="R3" s="267"/>
      <c r="S3" s="268"/>
      <c r="T3" s="364"/>
      <c r="U3" s="339"/>
      <c r="V3" s="281"/>
      <c r="W3" s="281"/>
      <c r="X3" s="281"/>
      <c r="Y3" s="273"/>
      <c r="Z3" s="274"/>
      <c r="AA3" s="349"/>
    </row>
    <row r="4" spans="1:27" ht="15.75" customHeight="1">
      <c r="A4" s="263" t="s">
        <v>83</v>
      </c>
      <c r="B4" s="264"/>
      <c r="C4" s="337"/>
      <c r="D4" s="338"/>
      <c r="E4" s="339"/>
      <c r="F4" s="284"/>
      <c r="G4" s="66" t="s">
        <v>31</v>
      </c>
      <c r="H4" s="263" t="s">
        <v>59</v>
      </c>
      <c r="I4" s="277"/>
      <c r="J4" s="281"/>
      <c r="K4" s="281"/>
      <c r="L4" s="367"/>
      <c r="M4" s="364"/>
      <c r="N4" s="338"/>
      <c r="O4" s="338"/>
      <c r="P4" s="338"/>
      <c r="Q4" s="339"/>
      <c r="R4" s="267"/>
      <c r="S4" s="268"/>
      <c r="T4" s="364"/>
      <c r="U4" s="339"/>
      <c r="V4" s="281"/>
      <c r="W4" s="281"/>
      <c r="X4" s="281"/>
      <c r="Y4" s="273"/>
      <c r="Z4" s="274"/>
      <c r="AA4" s="349"/>
    </row>
    <row r="5" spans="1:27" ht="15.75" customHeight="1">
      <c r="A5" s="63"/>
      <c r="B5" s="69"/>
      <c r="C5" s="302"/>
      <c r="D5" s="303"/>
      <c r="E5" s="304"/>
      <c r="F5" s="285"/>
      <c r="G5" s="70"/>
      <c r="H5" s="342" t="s">
        <v>60</v>
      </c>
      <c r="I5" s="343"/>
      <c r="J5" s="282"/>
      <c r="K5" s="282"/>
      <c r="L5" s="368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269"/>
      <c r="S5" s="270"/>
      <c r="T5" s="296"/>
      <c r="U5" s="365"/>
      <c r="V5" s="282"/>
      <c r="W5" s="282"/>
      <c r="X5" s="282"/>
      <c r="Y5" s="275"/>
      <c r="Z5" s="276"/>
      <c r="AA5" s="350"/>
    </row>
    <row r="6" spans="1:27" ht="15" customHeight="1">
      <c r="A6" s="73"/>
      <c r="B6" s="74"/>
      <c r="C6" s="310">
        <v>15</v>
      </c>
      <c r="D6" s="311"/>
      <c r="E6" s="65">
        <v>16</v>
      </c>
      <c r="F6" s="65" t="s">
        <v>91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313">
        <v>23</v>
      </c>
      <c r="N6" s="314"/>
      <c r="O6" s="314"/>
      <c r="P6" s="314"/>
      <c r="Q6" s="315"/>
      <c r="R6" s="312">
        <v>24</v>
      </c>
      <c r="S6" s="31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185"/>
      <c r="B7" s="186"/>
      <c r="C7" s="199"/>
      <c r="D7" s="200"/>
      <c r="E7" s="13"/>
      <c r="F7" s="13"/>
      <c r="G7" s="109"/>
      <c r="H7" s="12"/>
      <c r="I7" s="15"/>
      <c r="J7" s="109">
        <v>0</v>
      </c>
      <c r="K7" s="112"/>
      <c r="L7" s="109">
        <f>IF(K7=5,0.75*J7,IF(K7=6,0.4*J7,IF(K7=7,0.34*J7,IF(K7=8,1.15*J7,J7))))</f>
        <v>0</v>
      </c>
      <c r="M7" s="95">
        <v>0</v>
      </c>
      <c r="N7" s="50"/>
      <c r="O7" s="50"/>
      <c r="P7" s="50"/>
      <c r="Q7" s="51"/>
      <c r="R7" s="316">
        <f>CEILING(IF(J7=25,J7*SUM(M7:Q7),IF(L7&gt;0,L7/12*SUM(M7:Q7),J7/12*SUM(M7:Q7))),1)</f>
        <v>0</v>
      </c>
      <c r="S7" s="317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183" t="s">
        <v>22</v>
      </c>
      <c r="B8" s="184"/>
      <c r="C8" s="318"/>
      <c r="D8" s="31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185"/>
      <c r="B9" s="186"/>
      <c r="C9" s="199"/>
      <c r="D9" s="200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316">
        <f>CEILING(IF(J9=25,J9*SUM(M9:Q9),IF(L9&gt;0,L9/12*SUM(M9:Q9),J9/12*SUM(M9:Q9))),1)</f>
        <v>0</v>
      </c>
      <c r="S9" s="317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183" t="s">
        <v>22</v>
      </c>
      <c r="B10" s="184"/>
      <c r="C10" s="318"/>
      <c r="D10" s="31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183" t="s">
        <v>22</v>
      </c>
      <c r="B32" s="184"/>
      <c r="C32" s="318"/>
      <c r="D32" s="31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185"/>
      <c r="B33" s="186"/>
      <c r="C33" s="199"/>
      <c r="D33" s="200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316">
        <f>CEILING(IF(J33=25,J33*SUM(M33:Q33),IF(L33&gt;0,L33/12*SUM(M33:Q33),J33/12*SUM(M33:Q33))),1)</f>
        <v>0</v>
      </c>
      <c r="S33" s="317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86" t="s">
        <v>22</v>
      </c>
      <c r="B34" s="341"/>
      <c r="C34" s="201"/>
      <c r="D34" s="202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05" t="s">
        <v>56</v>
      </c>
      <c r="N35" s="406"/>
      <c r="O35" s="406"/>
      <c r="P35" s="406"/>
      <c r="Q35" s="407"/>
      <c r="R35" s="403">
        <f>SUM(R7:R34)</f>
        <v>0</v>
      </c>
      <c r="S35" s="404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R33:S33"/>
    <mergeCell ref="A34:B34"/>
    <mergeCell ref="C34:D34"/>
    <mergeCell ref="M35:Q35"/>
    <mergeCell ref="R35:S35"/>
    <mergeCell ref="A32:B32"/>
    <mergeCell ref="C32:D32"/>
    <mergeCell ref="A33:B33"/>
    <mergeCell ref="C33:D33"/>
    <mergeCell ref="R29:S29"/>
    <mergeCell ref="A30:B30"/>
    <mergeCell ref="C30:D30"/>
    <mergeCell ref="A31:B31"/>
    <mergeCell ref="C31:D31"/>
    <mergeCell ref="R31:S31"/>
    <mergeCell ref="A28:B28"/>
    <mergeCell ref="C28:D28"/>
    <mergeCell ref="A29:B29"/>
    <mergeCell ref="C29:D29"/>
    <mergeCell ref="R25:S25"/>
    <mergeCell ref="A26:B26"/>
    <mergeCell ref="C26:D26"/>
    <mergeCell ref="A27:B27"/>
    <mergeCell ref="C27:D27"/>
    <mergeCell ref="R27:S27"/>
    <mergeCell ref="A24:B24"/>
    <mergeCell ref="C24:D24"/>
    <mergeCell ref="A25:B25"/>
    <mergeCell ref="C25:D25"/>
    <mergeCell ref="R21:S21"/>
    <mergeCell ref="A22:B22"/>
    <mergeCell ref="C22:D22"/>
    <mergeCell ref="A23:B23"/>
    <mergeCell ref="C23:D23"/>
    <mergeCell ref="R23:S23"/>
    <mergeCell ref="A20:B20"/>
    <mergeCell ref="C20:D20"/>
    <mergeCell ref="A21:B21"/>
    <mergeCell ref="C21:D21"/>
    <mergeCell ref="R17:S17"/>
    <mergeCell ref="A18:B18"/>
    <mergeCell ref="C18:D18"/>
    <mergeCell ref="A19:B19"/>
    <mergeCell ref="C19:D19"/>
    <mergeCell ref="R19:S19"/>
    <mergeCell ref="A16:B16"/>
    <mergeCell ref="C16:D16"/>
    <mergeCell ref="A17:B17"/>
    <mergeCell ref="C17:D17"/>
    <mergeCell ref="R13:S13"/>
    <mergeCell ref="A14:B14"/>
    <mergeCell ref="C14:D14"/>
    <mergeCell ref="A15:B15"/>
    <mergeCell ref="C15:D15"/>
    <mergeCell ref="R15:S15"/>
    <mergeCell ref="A12:B12"/>
    <mergeCell ref="C12:D12"/>
    <mergeCell ref="A13:B13"/>
    <mergeCell ref="C13:D13"/>
    <mergeCell ref="R9:S9"/>
    <mergeCell ref="A10:B10"/>
    <mergeCell ref="C10:D10"/>
    <mergeCell ref="A11:B11"/>
    <mergeCell ref="C11:D11"/>
    <mergeCell ref="R11:S11"/>
    <mergeCell ref="A8:B8"/>
    <mergeCell ref="C8:D8"/>
    <mergeCell ref="A9:B9"/>
    <mergeCell ref="C9:D9"/>
    <mergeCell ref="C6:D6"/>
    <mergeCell ref="M6:Q6"/>
    <mergeCell ref="R6:S6"/>
    <mergeCell ref="A7:B7"/>
    <mergeCell ref="C7:D7"/>
    <mergeCell ref="R7:S7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Y1:Z5"/>
    <mergeCell ref="L1:L5"/>
    <mergeCell ref="M1:Q4"/>
    <mergeCell ref="R1:S5"/>
    <mergeCell ref="T1:U5"/>
    <mergeCell ref="C1:E5"/>
    <mergeCell ref="F1:F5"/>
    <mergeCell ref="J1:J5"/>
    <mergeCell ref="K1:K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3"/>
  <sheetViews>
    <sheetView showZeros="0" showOutlineSymbols="0" workbookViewId="0" topLeftCell="A1">
      <selection activeCell="U17" sqref="U17:W17"/>
    </sheetView>
  </sheetViews>
  <sheetFormatPr defaultColWidth="9.140625" defaultRowHeight="12.75"/>
  <cols>
    <col min="1" max="1" width="2.8515625" style="18" customWidth="1"/>
    <col min="2" max="2" width="2.00390625" style="18" customWidth="1"/>
    <col min="3" max="3" width="5.7109375" style="18" customWidth="1"/>
    <col min="4" max="4" width="4.7109375" style="18" customWidth="1"/>
    <col min="5" max="6" width="3.7109375" style="18" customWidth="1"/>
    <col min="7" max="7" width="6.7109375" style="10" customWidth="1"/>
    <col min="8" max="8" width="3.7109375" style="18" customWidth="1"/>
    <col min="9" max="9" width="5.7109375" style="10" customWidth="1"/>
    <col min="10" max="11" width="8.7109375" style="10" customWidth="1"/>
    <col min="12" max="12" width="9.7109375" style="18" customWidth="1"/>
    <col min="13" max="17" width="3.7109375" style="18" customWidth="1"/>
    <col min="18" max="19" width="4.7109375" style="18" customWidth="1"/>
    <col min="20" max="20" width="3.7109375" style="18" customWidth="1"/>
    <col min="21" max="21" width="5.8515625" style="18" customWidth="1"/>
    <col min="22" max="22" width="8.7109375" style="18" customWidth="1"/>
    <col min="23" max="23" width="8.00390625" style="18" customWidth="1"/>
    <col min="24" max="24" width="8.7109375" style="18" customWidth="1"/>
    <col min="25" max="25" width="3.7109375" style="18" customWidth="1"/>
    <col min="26" max="26" width="8.7109375" style="18" customWidth="1"/>
    <col min="27" max="27" width="3.57421875" style="18" customWidth="1"/>
    <col min="28" max="16384" width="9.140625" style="10" customWidth="1"/>
  </cols>
  <sheetData>
    <row r="1" spans="1:27" ht="15" customHeight="1" thickBot="1">
      <c r="A1" s="262" t="s">
        <v>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s="11" customFormat="1" ht="15.75" customHeight="1">
      <c r="A2" s="59"/>
      <c r="B2" s="60"/>
      <c r="C2" s="334" t="s">
        <v>108</v>
      </c>
      <c r="D2" s="335"/>
      <c r="E2" s="336"/>
      <c r="F2" s="283" t="s">
        <v>107</v>
      </c>
      <c r="G2" s="61" t="s">
        <v>29</v>
      </c>
      <c r="H2" s="62"/>
      <c r="I2" s="62"/>
      <c r="J2" s="280" t="s">
        <v>94</v>
      </c>
      <c r="K2" s="280" t="s">
        <v>95</v>
      </c>
      <c r="L2" s="366" t="s">
        <v>109</v>
      </c>
      <c r="M2" s="361" t="s">
        <v>96</v>
      </c>
      <c r="N2" s="362"/>
      <c r="O2" s="362"/>
      <c r="P2" s="362"/>
      <c r="Q2" s="363"/>
      <c r="R2" s="265" t="s">
        <v>84</v>
      </c>
      <c r="S2" s="266"/>
      <c r="T2" s="271" t="s">
        <v>97</v>
      </c>
      <c r="U2" s="336"/>
      <c r="V2" s="280" t="s">
        <v>99</v>
      </c>
      <c r="W2" s="280" t="s">
        <v>98</v>
      </c>
      <c r="X2" s="280" t="s">
        <v>100</v>
      </c>
      <c r="Y2" s="271" t="s">
        <v>110</v>
      </c>
      <c r="Z2" s="272"/>
      <c r="AA2" s="348"/>
    </row>
    <row r="3" spans="1:27" s="11" customFormat="1" ht="15.75" customHeight="1">
      <c r="A3" s="263"/>
      <c r="B3" s="264"/>
      <c r="C3" s="337"/>
      <c r="D3" s="338"/>
      <c r="E3" s="339"/>
      <c r="F3" s="284"/>
      <c r="G3" s="64"/>
      <c r="H3" s="278" t="s">
        <v>58</v>
      </c>
      <c r="I3" s="279"/>
      <c r="J3" s="281"/>
      <c r="K3" s="281"/>
      <c r="L3" s="367"/>
      <c r="M3" s="364"/>
      <c r="N3" s="338"/>
      <c r="O3" s="338"/>
      <c r="P3" s="338"/>
      <c r="Q3" s="339"/>
      <c r="R3" s="267"/>
      <c r="S3" s="268"/>
      <c r="T3" s="364"/>
      <c r="U3" s="339"/>
      <c r="V3" s="281"/>
      <c r="W3" s="281"/>
      <c r="X3" s="281"/>
      <c r="Y3" s="273"/>
      <c r="Z3" s="274"/>
      <c r="AA3" s="349"/>
    </row>
    <row r="4" spans="1:27" s="11" customFormat="1" ht="15.75" customHeight="1">
      <c r="A4" s="263" t="s">
        <v>82</v>
      </c>
      <c r="B4" s="264"/>
      <c r="C4" s="337"/>
      <c r="D4" s="338"/>
      <c r="E4" s="339"/>
      <c r="F4" s="284"/>
      <c r="G4" s="66" t="s">
        <v>30</v>
      </c>
      <c r="H4" s="67"/>
      <c r="I4" s="68" t="s">
        <v>34</v>
      </c>
      <c r="J4" s="281"/>
      <c r="K4" s="281"/>
      <c r="L4" s="367"/>
      <c r="M4" s="364"/>
      <c r="N4" s="338"/>
      <c r="O4" s="338"/>
      <c r="P4" s="338"/>
      <c r="Q4" s="339"/>
      <c r="R4" s="267"/>
      <c r="S4" s="268"/>
      <c r="T4" s="364"/>
      <c r="U4" s="339"/>
      <c r="V4" s="281"/>
      <c r="W4" s="281"/>
      <c r="X4" s="281"/>
      <c r="Y4" s="273"/>
      <c r="Z4" s="274"/>
      <c r="AA4" s="349"/>
    </row>
    <row r="5" spans="1:27" s="11" customFormat="1" ht="15.75" customHeight="1">
      <c r="A5" s="263" t="s">
        <v>83</v>
      </c>
      <c r="B5" s="264"/>
      <c r="C5" s="337"/>
      <c r="D5" s="338"/>
      <c r="E5" s="339"/>
      <c r="F5" s="284"/>
      <c r="G5" s="66" t="s">
        <v>31</v>
      </c>
      <c r="H5" s="263" t="s">
        <v>59</v>
      </c>
      <c r="I5" s="277"/>
      <c r="J5" s="281"/>
      <c r="K5" s="281"/>
      <c r="L5" s="367"/>
      <c r="M5" s="364"/>
      <c r="N5" s="338"/>
      <c r="O5" s="338"/>
      <c r="P5" s="338"/>
      <c r="Q5" s="339"/>
      <c r="R5" s="267"/>
      <c r="S5" s="268"/>
      <c r="T5" s="364"/>
      <c r="U5" s="339"/>
      <c r="V5" s="281"/>
      <c r="W5" s="281"/>
      <c r="X5" s="281"/>
      <c r="Y5" s="273"/>
      <c r="Z5" s="274"/>
      <c r="AA5" s="349"/>
    </row>
    <row r="6" spans="1:27" s="11" customFormat="1" ht="15.75" customHeight="1">
      <c r="A6" s="63"/>
      <c r="B6" s="69"/>
      <c r="C6" s="302"/>
      <c r="D6" s="303"/>
      <c r="E6" s="304"/>
      <c r="F6" s="285"/>
      <c r="G6" s="70"/>
      <c r="H6" s="342" t="s">
        <v>60</v>
      </c>
      <c r="I6" s="343"/>
      <c r="J6" s="282"/>
      <c r="K6" s="282"/>
      <c r="L6" s="368"/>
      <c r="M6" s="72" t="s">
        <v>37</v>
      </c>
      <c r="N6" s="72" t="s">
        <v>39</v>
      </c>
      <c r="O6" s="72" t="s">
        <v>40</v>
      </c>
      <c r="P6" s="72" t="s">
        <v>42</v>
      </c>
      <c r="Q6" s="72" t="s">
        <v>43</v>
      </c>
      <c r="R6" s="269"/>
      <c r="S6" s="270"/>
      <c r="T6" s="296"/>
      <c r="U6" s="365"/>
      <c r="V6" s="282"/>
      <c r="W6" s="282"/>
      <c r="X6" s="282"/>
      <c r="Y6" s="275"/>
      <c r="Z6" s="276"/>
      <c r="AA6" s="350"/>
    </row>
    <row r="7" spans="1:27" ht="15" customHeight="1">
      <c r="A7" s="73"/>
      <c r="B7" s="74"/>
      <c r="C7" s="310">
        <v>15</v>
      </c>
      <c r="D7" s="311"/>
      <c r="E7" s="65">
        <v>16</v>
      </c>
      <c r="F7" s="65" t="s">
        <v>91</v>
      </c>
      <c r="G7" s="75">
        <v>17</v>
      </c>
      <c r="H7" s="76">
        <v>18</v>
      </c>
      <c r="I7" s="71">
        <v>19</v>
      </c>
      <c r="J7" s="75">
        <v>20</v>
      </c>
      <c r="K7" s="71">
        <v>21</v>
      </c>
      <c r="L7" s="75">
        <v>22</v>
      </c>
      <c r="M7" s="313">
        <v>23</v>
      </c>
      <c r="N7" s="314"/>
      <c r="O7" s="314"/>
      <c r="P7" s="314"/>
      <c r="Q7" s="315"/>
      <c r="R7" s="312">
        <v>24</v>
      </c>
      <c r="S7" s="311"/>
      <c r="T7" s="75">
        <v>25</v>
      </c>
      <c r="U7" s="77">
        <v>26</v>
      </c>
      <c r="V7" s="75">
        <v>27</v>
      </c>
      <c r="W7" s="77">
        <v>28</v>
      </c>
      <c r="X7" s="75">
        <v>29</v>
      </c>
      <c r="Y7" s="76">
        <v>30</v>
      </c>
      <c r="Z7" s="76">
        <v>31</v>
      </c>
      <c r="AA7" s="76">
        <v>32</v>
      </c>
    </row>
    <row r="8" spans="1:27" ht="15" customHeight="1">
      <c r="A8" s="185">
        <v>1</v>
      </c>
      <c r="B8" s="186"/>
      <c r="C8" s="199"/>
      <c r="D8" s="200"/>
      <c r="E8" s="13"/>
      <c r="F8" s="13"/>
      <c r="G8" s="109"/>
      <c r="H8" s="12"/>
      <c r="I8" s="15"/>
      <c r="J8" s="109"/>
      <c r="K8" s="112"/>
      <c r="L8" s="109">
        <f>IF(K8=5,0.75*J8,IF(K8=6,0.4*J8,IF(K8=7,0.34*J8,IF(K8=8,1.15*J8,J8))))</f>
        <v>0</v>
      </c>
      <c r="M8" s="95"/>
      <c r="N8" s="50"/>
      <c r="O8" s="50"/>
      <c r="P8" s="50"/>
      <c r="Q8" s="51"/>
      <c r="R8" s="316">
        <f>CEILING(IF(J8=25,J8*SUM(M8:Q8),IF(L8&gt;0,L8/12*SUM(M8:Q8),J8/12*SUM(M8:Q8))),1)</f>
        <v>0</v>
      </c>
      <c r="S8" s="317"/>
      <c r="T8" s="14"/>
      <c r="U8" s="16"/>
      <c r="V8" s="119">
        <f>IF(SUM(M8:Q8)=0,0,U8/SUM(M8:Q8)*R8)</f>
        <v>0</v>
      </c>
      <c r="W8" s="112">
        <v>0</v>
      </c>
      <c r="X8" s="119">
        <f>R8-V8-W8</f>
        <v>0</v>
      </c>
      <c r="Y8" s="94"/>
      <c r="Z8" s="122"/>
      <c r="AA8" s="17"/>
    </row>
    <row r="9" spans="1:27" ht="15" customHeight="1">
      <c r="A9" s="183" t="s">
        <v>22</v>
      </c>
      <c r="B9" s="184"/>
      <c r="C9" s="318"/>
      <c r="D9" s="319"/>
      <c r="E9" s="23"/>
      <c r="F9" s="23"/>
      <c r="G9" s="110"/>
      <c r="H9" s="22"/>
      <c r="I9" s="25"/>
      <c r="J9" s="110"/>
      <c r="K9" s="113"/>
      <c r="L9" s="110"/>
      <c r="M9" s="52"/>
      <c r="N9" s="53"/>
      <c r="O9" s="53"/>
      <c r="P9" s="53"/>
      <c r="Q9" s="54"/>
      <c r="R9" s="115"/>
      <c r="S9" s="116"/>
      <c r="T9" s="21"/>
      <c r="U9" s="24"/>
      <c r="V9" s="120"/>
      <c r="W9" s="113"/>
      <c r="X9" s="120"/>
      <c r="Y9" s="58"/>
      <c r="Z9" s="123"/>
      <c r="AA9" s="26"/>
    </row>
    <row r="10" spans="1:27" ht="15" customHeight="1">
      <c r="A10" s="185">
        <v>2</v>
      </c>
      <c r="B10" s="186"/>
      <c r="C10" s="199"/>
      <c r="D10" s="200"/>
      <c r="E10" s="13"/>
      <c r="F10" s="13"/>
      <c r="G10" s="109"/>
      <c r="H10" s="12"/>
      <c r="I10" s="15"/>
      <c r="J10" s="109"/>
      <c r="K10" s="112"/>
      <c r="L10" s="109"/>
      <c r="M10" s="49"/>
      <c r="N10" s="50"/>
      <c r="O10" s="50"/>
      <c r="P10" s="50"/>
      <c r="Q10" s="51"/>
      <c r="R10" s="316">
        <f>CEILING(IF(J10=25,J10*SUM(M10:Q10),IF(L10&gt;0,L10/12*SUM(M10:Q10),J10/12*SUM(M10:Q10))),1)</f>
        <v>0</v>
      </c>
      <c r="S10" s="317"/>
      <c r="T10" s="14"/>
      <c r="U10" s="16"/>
      <c r="V10" s="119">
        <f>IF(SUM(M10:Q10)=0,0,U10/SUM(M10:Q10)*R10)</f>
        <v>0</v>
      </c>
      <c r="W10" s="112">
        <v>0</v>
      </c>
      <c r="X10" s="119">
        <f>R10-V10-W10</f>
        <v>0</v>
      </c>
      <c r="Y10" s="94"/>
      <c r="Z10" s="122"/>
      <c r="AA10" s="17"/>
    </row>
    <row r="11" spans="1:27" ht="15" customHeight="1">
      <c r="A11" s="183" t="s">
        <v>22</v>
      </c>
      <c r="B11" s="184"/>
      <c r="C11" s="318"/>
      <c r="D11" s="319"/>
      <c r="E11" s="23"/>
      <c r="F11" s="23"/>
      <c r="G11" s="110"/>
      <c r="H11" s="22"/>
      <c r="I11" s="25"/>
      <c r="J11" s="110"/>
      <c r="K11" s="113"/>
      <c r="L11" s="110"/>
      <c r="M11" s="52"/>
      <c r="N11" s="53"/>
      <c r="O11" s="53"/>
      <c r="P11" s="53"/>
      <c r="Q11" s="54"/>
      <c r="R11" s="115"/>
      <c r="S11" s="116"/>
      <c r="T11" s="21"/>
      <c r="U11" s="24"/>
      <c r="V11" s="120"/>
      <c r="W11" s="113"/>
      <c r="X11" s="120"/>
      <c r="Y11" s="58"/>
      <c r="Z11" s="123"/>
      <c r="AA11" s="26"/>
    </row>
    <row r="12" spans="1:27" ht="15" customHeight="1">
      <c r="A12" s="185">
        <v>3</v>
      </c>
      <c r="B12" s="186"/>
      <c r="C12" s="199"/>
      <c r="D12" s="200"/>
      <c r="E12" s="13"/>
      <c r="F12" s="13"/>
      <c r="G12" s="109"/>
      <c r="H12" s="12"/>
      <c r="I12" s="15"/>
      <c r="J12" s="109"/>
      <c r="K12" s="112"/>
      <c r="L12" s="109"/>
      <c r="M12" s="49"/>
      <c r="N12" s="50"/>
      <c r="O12" s="50"/>
      <c r="P12" s="50"/>
      <c r="Q12" s="51"/>
      <c r="R12" s="316">
        <f>CEILING(IF(J12=25,J12*SUM(M12:Q12),IF(L12&gt;0,L12/12*SUM(M12:Q12),J12/12*SUM(M12:Q12))),1)</f>
        <v>0</v>
      </c>
      <c r="S12" s="317"/>
      <c r="T12" s="14"/>
      <c r="U12" s="16"/>
      <c r="V12" s="119">
        <f>IF(SUM(M12:Q12)=0,0,U12/SUM(M12:Q12)*R12)</f>
        <v>0</v>
      </c>
      <c r="W12" s="112">
        <v>0</v>
      </c>
      <c r="X12" s="119">
        <f>R12-V12-W12</f>
        <v>0</v>
      </c>
      <c r="Y12" s="94"/>
      <c r="Z12" s="122"/>
      <c r="AA12" s="17"/>
    </row>
    <row r="13" spans="1:27" ht="15" customHeight="1" thickBot="1">
      <c r="A13" s="286" t="s">
        <v>22</v>
      </c>
      <c r="B13" s="341"/>
      <c r="C13" s="201"/>
      <c r="D13" s="202"/>
      <c r="E13" s="28"/>
      <c r="F13" s="28"/>
      <c r="G13" s="111"/>
      <c r="H13" s="30"/>
      <c r="I13" s="31"/>
      <c r="J13" s="111"/>
      <c r="K13" s="114"/>
      <c r="L13" s="111"/>
      <c r="M13" s="55"/>
      <c r="N13" s="56"/>
      <c r="O13" s="56"/>
      <c r="P13" s="56"/>
      <c r="Q13" s="57"/>
      <c r="R13" s="117"/>
      <c r="S13" s="118"/>
      <c r="T13" s="29"/>
      <c r="U13" s="27"/>
      <c r="V13" s="121"/>
      <c r="W13" s="114"/>
      <c r="X13" s="121"/>
      <c r="Y13" s="32"/>
      <c r="Z13" s="124"/>
      <c r="AA13" s="33"/>
    </row>
    <row r="14" spans="1:27" ht="9.75" customHeight="1">
      <c r="A14" s="324" t="s">
        <v>23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</row>
    <row r="15" spans="1:27" ht="15" customHeight="1" thickBo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</row>
    <row r="16" spans="1:27" ht="15" customHeight="1">
      <c r="A16" s="196">
        <v>33</v>
      </c>
      <c r="B16" s="187" t="s">
        <v>101</v>
      </c>
      <c r="C16" s="351"/>
      <c r="D16" s="351"/>
      <c r="E16" s="351"/>
      <c r="F16" s="352"/>
      <c r="G16" s="99"/>
      <c r="H16" s="100"/>
      <c r="I16" s="100"/>
      <c r="J16" s="320" t="s">
        <v>36</v>
      </c>
      <c r="K16" s="321"/>
      <c r="L16" s="322"/>
      <c r="M16" s="320" t="s">
        <v>41</v>
      </c>
      <c r="N16" s="212"/>
      <c r="O16" s="212"/>
      <c r="P16" s="212"/>
      <c r="Q16" s="212"/>
      <c r="R16" s="212"/>
      <c r="S16" s="212"/>
      <c r="T16" s="332"/>
      <c r="U16" s="211" t="s">
        <v>50</v>
      </c>
      <c r="V16" s="212"/>
      <c r="W16" s="332"/>
      <c r="X16" s="211" t="s">
        <v>53</v>
      </c>
      <c r="Y16" s="218"/>
      <c r="Z16" s="218"/>
      <c r="AA16" s="326"/>
    </row>
    <row r="17" spans="1:27" ht="15" customHeight="1">
      <c r="A17" s="197"/>
      <c r="B17" s="337"/>
      <c r="C17" s="353"/>
      <c r="D17" s="353"/>
      <c r="E17" s="353"/>
      <c r="F17" s="354"/>
      <c r="G17" s="214" t="s">
        <v>33</v>
      </c>
      <c r="H17" s="227"/>
      <c r="I17" s="228"/>
      <c r="J17" s="323">
        <f>X8+X10+X12-Z8-Z10-Z12+'Př1-str2'!X35-'Př1-str2'!Z35-'Př1-str1'!Z33+'Př1-str1'!X33+'Př2-str2'!X35-'Př2-str2'!Z35-'Př2-str1'!Z33+'Př2-str1'!X33+'Př3-str2'!X35-'Př3-str2'!Z35-'Př3-str1'!Z33+'Př3-str1'!X33+'Př4-str2'!X35-'Př4-str2'!Z35-'Př4-str1'!Z33+'Př4-str1'!X33+'Př5-str2'!X35-'Př5-str2'!Z35-'Př5-str1'!Z33+'Př5-str1'!X33</f>
        <v>0</v>
      </c>
      <c r="K17" s="252"/>
      <c r="L17" s="253"/>
      <c r="M17" s="333">
        <f>SUM(E28:E32)</f>
        <v>0</v>
      </c>
      <c r="N17" s="237"/>
      <c r="O17" s="237"/>
      <c r="P17" s="237"/>
      <c r="Q17" s="237"/>
      <c r="R17" s="237"/>
      <c r="S17" s="237"/>
      <c r="T17" s="238"/>
      <c r="U17" s="236">
        <f>MAX(+J17-M17,0)</f>
        <v>0</v>
      </c>
      <c r="V17" s="237"/>
      <c r="W17" s="238"/>
      <c r="X17" s="236">
        <f>-MIN(J17-M17,0)</f>
        <v>0</v>
      </c>
      <c r="Y17" s="327"/>
      <c r="Z17" s="327"/>
      <c r="AA17" s="328"/>
    </row>
    <row r="18" spans="1:28" ht="15" customHeight="1" thickBot="1">
      <c r="A18" s="198"/>
      <c r="B18" s="355"/>
      <c r="C18" s="356"/>
      <c r="D18" s="356"/>
      <c r="E18" s="356"/>
      <c r="F18" s="357"/>
      <c r="G18" s="229" t="s">
        <v>22</v>
      </c>
      <c r="H18" s="230"/>
      <c r="I18" s="231"/>
      <c r="J18" s="286"/>
      <c r="K18" s="287"/>
      <c r="L18" s="288"/>
      <c r="M18" s="246"/>
      <c r="N18" s="240"/>
      <c r="O18" s="240"/>
      <c r="P18" s="240"/>
      <c r="Q18" s="240"/>
      <c r="R18" s="240"/>
      <c r="S18" s="240"/>
      <c r="T18" s="241"/>
      <c r="U18" s="239"/>
      <c r="V18" s="240"/>
      <c r="W18" s="241"/>
      <c r="X18" s="329"/>
      <c r="Y18" s="330"/>
      <c r="Z18" s="330"/>
      <c r="AA18" s="331"/>
      <c r="AB18" s="19"/>
    </row>
    <row r="19" spans="1:27" ht="9.75" customHeight="1" thickBo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</row>
    <row r="20" spans="1:27" ht="15" customHeight="1">
      <c r="A20" s="193">
        <v>34</v>
      </c>
      <c r="B20" s="187" t="s">
        <v>80</v>
      </c>
      <c r="C20" s="188"/>
      <c r="D20" s="358"/>
      <c r="E20" s="131"/>
      <c r="F20" s="359"/>
      <c r="G20" s="220" t="s">
        <v>27</v>
      </c>
      <c r="H20" s="221"/>
      <c r="I20" s="221"/>
      <c r="J20" s="222"/>
      <c r="K20" s="293" t="s">
        <v>61</v>
      </c>
      <c r="L20" s="294"/>
      <c r="M20" s="294"/>
      <c r="N20" s="295"/>
      <c r="O20" s="299" t="s">
        <v>44</v>
      </c>
      <c r="P20" s="300"/>
      <c r="Q20" s="300"/>
      <c r="R20" s="301"/>
      <c r="S20" s="98"/>
      <c r="T20" s="104">
        <v>35</v>
      </c>
      <c r="U20" s="211" t="s">
        <v>54</v>
      </c>
      <c r="V20" s="212"/>
      <c r="W20" s="212"/>
      <c r="X20" s="212"/>
      <c r="Y20" s="212"/>
      <c r="Z20" s="212"/>
      <c r="AA20" s="213"/>
    </row>
    <row r="21" spans="1:27" ht="15" customHeight="1">
      <c r="A21" s="194"/>
      <c r="B21" s="189"/>
      <c r="C21" s="190"/>
      <c r="D21" s="165"/>
      <c r="E21" s="166"/>
      <c r="F21" s="360"/>
      <c r="G21" s="305" t="s">
        <v>28</v>
      </c>
      <c r="H21" s="306"/>
      <c r="I21" s="306"/>
      <c r="J21" s="307"/>
      <c r="K21" s="296"/>
      <c r="L21" s="297"/>
      <c r="M21" s="297"/>
      <c r="N21" s="298"/>
      <c r="O21" s="302"/>
      <c r="P21" s="303"/>
      <c r="Q21" s="303"/>
      <c r="R21" s="304"/>
      <c r="S21" s="102"/>
      <c r="T21" s="244" t="s">
        <v>51</v>
      </c>
      <c r="U21" s="205"/>
      <c r="V21" s="205"/>
      <c r="W21" s="205"/>
      <c r="X21" s="204" t="s">
        <v>45</v>
      </c>
      <c r="Y21" s="205"/>
      <c r="Z21" s="205"/>
      <c r="AA21" s="206"/>
    </row>
    <row r="22" spans="1:27" ht="15" customHeight="1">
      <c r="A22" s="194"/>
      <c r="B22" s="189"/>
      <c r="C22" s="190"/>
      <c r="D22" s="346" t="s">
        <v>33</v>
      </c>
      <c r="E22" s="227"/>
      <c r="F22" s="216"/>
      <c r="G22" s="292"/>
      <c r="H22" s="252"/>
      <c r="I22" s="252"/>
      <c r="J22" s="253"/>
      <c r="K22" s="308"/>
      <c r="L22" s="252"/>
      <c r="M22" s="252"/>
      <c r="N22" s="309"/>
      <c r="O22" s="251">
        <f>+G22-K22</f>
        <v>0</v>
      </c>
      <c r="P22" s="252"/>
      <c r="Q22" s="252"/>
      <c r="R22" s="253"/>
      <c r="S22" s="103"/>
      <c r="T22" s="325"/>
      <c r="U22" s="207"/>
      <c r="V22" s="207"/>
      <c r="W22" s="207"/>
      <c r="X22" s="207"/>
      <c r="Y22" s="207"/>
      <c r="Z22" s="207"/>
      <c r="AA22" s="208"/>
    </row>
    <row r="23" spans="1:27" ht="18.75" customHeight="1" thickBot="1">
      <c r="A23" s="194"/>
      <c r="B23" s="189"/>
      <c r="C23" s="190"/>
      <c r="D23" s="214" t="s">
        <v>22</v>
      </c>
      <c r="E23" s="347"/>
      <c r="F23" s="216"/>
      <c r="G23" s="38"/>
      <c r="H23" s="39"/>
      <c r="I23" s="39"/>
      <c r="J23" s="39"/>
      <c r="K23" s="40"/>
      <c r="L23" s="41"/>
      <c r="M23" s="42"/>
      <c r="N23" s="43"/>
      <c r="O23" s="45"/>
      <c r="P23" s="44"/>
      <c r="Q23" s="44"/>
      <c r="R23" s="101"/>
      <c r="S23" s="103"/>
      <c r="T23" s="244" t="s">
        <v>52</v>
      </c>
      <c r="U23" s="205"/>
      <c r="V23" s="205"/>
      <c r="W23" s="205"/>
      <c r="X23" s="204" t="s">
        <v>45</v>
      </c>
      <c r="Y23" s="205"/>
      <c r="Z23" s="205"/>
      <c r="AA23" s="206"/>
    </row>
    <row r="24" spans="1:27" ht="15" customHeight="1" thickBot="1">
      <c r="A24" s="195"/>
      <c r="B24" s="191"/>
      <c r="C24" s="192"/>
      <c r="D24" s="344" t="s">
        <v>26</v>
      </c>
      <c r="E24" s="141"/>
      <c r="F24" s="141"/>
      <c r="G24" s="141"/>
      <c r="H24" s="141"/>
      <c r="I24" s="141"/>
      <c r="J24" s="141"/>
      <c r="K24" s="141"/>
      <c r="L24" s="141"/>
      <c r="M24" s="141"/>
      <c r="N24" s="345"/>
      <c r="O24" s="248"/>
      <c r="P24" s="249"/>
      <c r="Q24" s="249"/>
      <c r="R24" s="250"/>
      <c r="S24" s="103"/>
      <c r="T24" s="245"/>
      <c r="U24" s="209"/>
      <c r="V24" s="209"/>
      <c r="W24" s="209"/>
      <c r="X24" s="209"/>
      <c r="Y24" s="209"/>
      <c r="Z24" s="209"/>
      <c r="AA24" s="210"/>
    </row>
    <row r="25" spans="1:28" ht="9.75" customHeight="1" thickBo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"/>
    </row>
    <row r="26" spans="1:27" ht="15" customHeight="1">
      <c r="A26" s="104">
        <v>36</v>
      </c>
      <c r="B26" s="217" t="s">
        <v>25</v>
      </c>
      <c r="C26" s="218"/>
      <c r="D26" s="218"/>
      <c r="E26" s="218"/>
      <c r="F26" s="218"/>
      <c r="G26" s="218"/>
      <c r="H26" s="218"/>
      <c r="I26" s="219"/>
      <c r="J26" s="211" t="s">
        <v>38</v>
      </c>
      <c r="K26" s="289"/>
      <c r="L26" s="289"/>
      <c r="M26" s="289"/>
      <c r="N26" s="289"/>
      <c r="O26" s="289"/>
      <c r="P26" s="290"/>
      <c r="Q26" s="254"/>
      <c r="R26" s="104">
        <v>37</v>
      </c>
      <c r="S26" s="211" t="s">
        <v>49</v>
      </c>
      <c r="T26" s="212"/>
      <c r="U26" s="212"/>
      <c r="V26" s="212"/>
      <c r="W26" s="212"/>
      <c r="X26" s="212"/>
      <c r="Y26" s="212"/>
      <c r="Z26" s="212"/>
      <c r="AA26" s="213"/>
    </row>
    <row r="27" spans="1:27" ht="15" customHeight="1">
      <c r="A27" s="183" t="s">
        <v>24</v>
      </c>
      <c r="B27" s="255"/>
      <c r="C27" s="255"/>
      <c r="D27" s="184"/>
      <c r="E27" s="214" t="s">
        <v>32</v>
      </c>
      <c r="F27" s="215"/>
      <c r="G27" s="215"/>
      <c r="H27" s="215"/>
      <c r="I27" s="184"/>
      <c r="J27" s="36" t="s">
        <v>35</v>
      </c>
      <c r="K27" s="214" t="s">
        <v>32</v>
      </c>
      <c r="L27" s="225"/>
      <c r="M27" s="225"/>
      <c r="N27" s="225"/>
      <c r="O27" s="225"/>
      <c r="P27" s="226"/>
      <c r="Q27" s="254"/>
      <c r="R27" s="106" t="s">
        <v>45</v>
      </c>
      <c r="S27" s="37"/>
      <c r="T27" s="242"/>
      <c r="U27" s="243"/>
      <c r="V27" s="214" t="s">
        <v>81</v>
      </c>
      <c r="W27" s="215"/>
      <c r="X27" s="215"/>
      <c r="Y27" s="215"/>
      <c r="Z27" s="215"/>
      <c r="AA27" s="216"/>
    </row>
    <row r="28" spans="1:27" ht="15" customHeight="1">
      <c r="A28" s="340"/>
      <c r="B28" s="257"/>
      <c r="C28" s="258"/>
      <c r="D28" s="258"/>
      <c r="E28" s="259"/>
      <c r="F28" s="260"/>
      <c r="G28" s="260"/>
      <c r="H28" s="260"/>
      <c r="I28" s="261"/>
      <c r="J28" s="46"/>
      <c r="K28" s="214"/>
      <c r="L28" s="225"/>
      <c r="M28" s="225"/>
      <c r="N28" s="225"/>
      <c r="O28" s="225"/>
      <c r="P28" s="226"/>
      <c r="Q28" s="254"/>
      <c r="R28" s="107" t="s">
        <v>46</v>
      </c>
      <c r="S28" s="108"/>
      <c r="T28" s="232"/>
      <c r="U28" s="233"/>
      <c r="V28" s="373"/>
      <c r="W28" s="161"/>
      <c r="X28" s="161"/>
      <c r="Y28" s="161"/>
      <c r="Z28" s="161"/>
      <c r="AA28" s="374"/>
    </row>
    <row r="29" spans="1:27" ht="15" customHeight="1">
      <c r="A29" s="256"/>
      <c r="B29" s="257"/>
      <c r="C29" s="258"/>
      <c r="D29" s="258"/>
      <c r="E29" s="259"/>
      <c r="F29" s="260"/>
      <c r="G29" s="260"/>
      <c r="H29" s="260"/>
      <c r="I29" s="261"/>
      <c r="J29" s="46"/>
      <c r="K29" s="214"/>
      <c r="L29" s="225"/>
      <c r="M29" s="225"/>
      <c r="N29" s="225"/>
      <c r="O29" s="225"/>
      <c r="P29" s="226"/>
      <c r="Q29" s="254"/>
      <c r="R29" s="107" t="s">
        <v>47</v>
      </c>
      <c r="S29" s="108"/>
      <c r="T29" s="234"/>
      <c r="U29" s="235"/>
      <c r="V29" s="375"/>
      <c r="W29" s="375"/>
      <c r="X29" s="375"/>
      <c r="Y29" s="375"/>
      <c r="Z29" s="375"/>
      <c r="AA29" s="376"/>
    </row>
    <row r="30" spans="1:27" ht="15" customHeight="1">
      <c r="A30" s="256"/>
      <c r="B30" s="257"/>
      <c r="C30" s="258"/>
      <c r="D30" s="258"/>
      <c r="E30" s="259"/>
      <c r="F30" s="260"/>
      <c r="G30" s="260"/>
      <c r="H30" s="260"/>
      <c r="I30" s="261"/>
      <c r="J30" s="46"/>
      <c r="K30" s="214"/>
      <c r="L30" s="225"/>
      <c r="M30" s="225"/>
      <c r="N30" s="225"/>
      <c r="O30" s="225"/>
      <c r="P30" s="226"/>
      <c r="Q30" s="254"/>
      <c r="R30" s="106" t="s">
        <v>48</v>
      </c>
      <c r="S30" s="35"/>
      <c r="T30" s="223"/>
      <c r="U30" s="291"/>
      <c r="V30" s="375"/>
      <c r="W30" s="375"/>
      <c r="X30" s="375"/>
      <c r="Y30" s="375"/>
      <c r="Z30" s="375"/>
      <c r="AA30" s="376"/>
    </row>
    <row r="31" spans="1:27" ht="15" customHeight="1">
      <c r="A31" s="256"/>
      <c r="B31" s="257"/>
      <c r="C31" s="258"/>
      <c r="D31" s="258"/>
      <c r="E31" s="259"/>
      <c r="F31" s="260"/>
      <c r="G31" s="260"/>
      <c r="H31" s="260"/>
      <c r="I31" s="261"/>
      <c r="J31" s="46"/>
      <c r="K31" s="214"/>
      <c r="L31" s="225"/>
      <c r="M31" s="225"/>
      <c r="N31" s="225"/>
      <c r="O31" s="225"/>
      <c r="P31" s="226"/>
      <c r="Q31" s="254"/>
      <c r="R31" s="369" t="s">
        <v>102</v>
      </c>
      <c r="S31" s="370"/>
      <c r="T31" s="223"/>
      <c r="U31" s="224"/>
      <c r="V31" s="375"/>
      <c r="W31" s="375"/>
      <c r="X31" s="375"/>
      <c r="Y31" s="375"/>
      <c r="Z31" s="375"/>
      <c r="AA31" s="376"/>
    </row>
    <row r="32" spans="1:27" ht="15" customHeight="1" thickBot="1">
      <c r="A32" s="380"/>
      <c r="B32" s="381"/>
      <c r="C32" s="382"/>
      <c r="D32" s="382"/>
      <c r="E32" s="383"/>
      <c r="F32" s="384"/>
      <c r="G32" s="384"/>
      <c r="H32" s="384"/>
      <c r="I32" s="385"/>
      <c r="J32" s="105"/>
      <c r="K32" s="229"/>
      <c r="L32" s="287"/>
      <c r="M32" s="287"/>
      <c r="N32" s="287"/>
      <c r="O32" s="287"/>
      <c r="P32" s="288"/>
      <c r="Q32" s="254"/>
      <c r="R32" s="371"/>
      <c r="S32" s="372"/>
      <c r="T32" s="378"/>
      <c r="U32" s="379"/>
      <c r="V32" s="141"/>
      <c r="W32" s="141"/>
      <c r="X32" s="141"/>
      <c r="Y32" s="141"/>
      <c r="Z32" s="141"/>
      <c r="AA32" s="377"/>
    </row>
    <row r="33" spans="1:27" ht="12.75">
      <c r="A33" s="203">
        <v>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</row>
  </sheetData>
  <sheetProtection/>
  <mergeCells count="107">
    <mergeCell ref="A31:D31"/>
    <mergeCell ref="E31:I31"/>
    <mergeCell ref="A32:D32"/>
    <mergeCell ref="E32:I32"/>
    <mergeCell ref="E30:I30"/>
    <mergeCell ref="R31:S32"/>
    <mergeCell ref="V28:AA32"/>
    <mergeCell ref="T32:U32"/>
    <mergeCell ref="K32:P32"/>
    <mergeCell ref="X2:X6"/>
    <mergeCell ref="AA2:AA6"/>
    <mergeCell ref="B16:F18"/>
    <mergeCell ref="D20:F21"/>
    <mergeCell ref="M2:Q5"/>
    <mergeCell ref="T2:U6"/>
    <mergeCell ref="V2:V6"/>
    <mergeCell ref="W2:W6"/>
    <mergeCell ref="L2:L6"/>
    <mergeCell ref="J2:J6"/>
    <mergeCell ref="C2:E6"/>
    <mergeCell ref="A28:D28"/>
    <mergeCell ref="E28:I28"/>
    <mergeCell ref="A13:B13"/>
    <mergeCell ref="H6:I6"/>
    <mergeCell ref="D24:N24"/>
    <mergeCell ref="A8:B8"/>
    <mergeCell ref="A10:B10"/>
    <mergeCell ref="D22:F22"/>
    <mergeCell ref="D23:F23"/>
    <mergeCell ref="J16:L16"/>
    <mergeCell ref="J17:L17"/>
    <mergeCell ref="A14:AA15"/>
    <mergeCell ref="T21:W22"/>
    <mergeCell ref="X16:AA16"/>
    <mergeCell ref="X17:AA17"/>
    <mergeCell ref="X18:AA18"/>
    <mergeCell ref="U16:W16"/>
    <mergeCell ref="M16:T16"/>
    <mergeCell ref="M17:T17"/>
    <mergeCell ref="R10:S10"/>
    <mergeCell ref="R8:S8"/>
    <mergeCell ref="R12:S12"/>
    <mergeCell ref="C10:D10"/>
    <mergeCell ref="C9:D9"/>
    <mergeCell ref="C11:D11"/>
    <mergeCell ref="C7:D7"/>
    <mergeCell ref="C8:D8"/>
    <mergeCell ref="R7:S7"/>
    <mergeCell ref="M7:Q7"/>
    <mergeCell ref="J18:L18"/>
    <mergeCell ref="J26:P26"/>
    <mergeCell ref="T30:U30"/>
    <mergeCell ref="K27:P27"/>
    <mergeCell ref="G22:J22"/>
    <mergeCell ref="K30:P30"/>
    <mergeCell ref="K20:N21"/>
    <mergeCell ref="O20:R21"/>
    <mergeCell ref="G21:J21"/>
    <mergeCell ref="K22:N22"/>
    <mergeCell ref="A1:AA1"/>
    <mergeCell ref="A3:B3"/>
    <mergeCell ref="A4:B4"/>
    <mergeCell ref="R2:S6"/>
    <mergeCell ref="Y2:Z6"/>
    <mergeCell ref="A5:B5"/>
    <mergeCell ref="H5:I5"/>
    <mergeCell ref="H3:I3"/>
    <mergeCell ref="K2:K6"/>
    <mergeCell ref="F2:F6"/>
    <mergeCell ref="O22:R22"/>
    <mergeCell ref="K29:P29"/>
    <mergeCell ref="K28:P28"/>
    <mergeCell ref="A25:AA25"/>
    <mergeCell ref="Q26:Q32"/>
    <mergeCell ref="A27:D27"/>
    <mergeCell ref="E27:I27"/>
    <mergeCell ref="A29:D29"/>
    <mergeCell ref="E29:I29"/>
    <mergeCell ref="A30:D30"/>
    <mergeCell ref="G17:I17"/>
    <mergeCell ref="G18:I18"/>
    <mergeCell ref="T28:U29"/>
    <mergeCell ref="U17:W17"/>
    <mergeCell ref="U18:W18"/>
    <mergeCell ref="T27:U27"/>
    <mergeCell ref="T23:W24"/>
    <mergeCell ref="M18:T18"/>
    <mergeCell ref="A19:AA19"/>
    <mergeCell ref="O24:R24"/>
    <mergeCell ref="A33:AA33"/>
    <mergeCell ref="X21:AA22"/>
    <mergeCell ref="X23:AA24"/>
    <mergeCell ref="U20:AA20"/>
    <mergeCell ref="S26:AA26"/>
    <mergeCell ref="V27:AA27"/>
    <mergeCell ref="B26:I26"/>
    <mergeCell ref="G20:J20"/>
    <mergeCell ref="T31:U31"/>
    <mergeCell ref="K31:P31"/>
    <mergeCell ref="A9:B9"/>
    <mergeCell ref="A11:B11"/>
    <mergeCell ref="A12:B12"/>
    <mergeCell ref="B20:C24"/>
    <mergeCell ref="A20:A24"/>
    <mergeCell ref="A16:A18"/>
    <mergeCell ref="C12:D12"/>
    <mergeCell ref="C13:D13"/>
  </mergeCells>
  <printOptions horizontalCentered="1" verticalCentered="1"/>
  <pageMargins left="0.1968503937007874" right="0.1968503937007874" top="0.8267716535433072" bottom="0.62992125984251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5" sqref="B5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78" customWidth="1"/>
  </cols>
  <sheetData>
    <row r="1" spans="1:2" ht="15.75">
      <c r="A1" s="79" t="s">
        <v>113</v>
      </c>
      <c r="B1" s="10"/>
    </row>
    <row r="2" spans="1:2" ht="12.75">
      <c r="A2" s="10"/>
      <c r="B2" s="10"/>
    </row>
    <row r="3" spans="1:2" ht="12.75">
      <c r="A3" s="10" t="s">
        <v>76</v>
      </c>
      <c r="B3" s="96" t="str">
        <f>CONCATENATE(+Prvnístrana!A28,+Prvnístrana!G26," ",+Prvnístrana!A22)</f>
        <v> </v>
      </c>
    </row>
    <row r="4" spans="1:2" ht="12.75">
      <c r="A4" s="10"/>
      <c r="B4" s="10"/>
    </row>
    <row r="5" spans="1:2" ht="12.75">
      <c r="A5" s="10" t="s">
        <v>114</v>
      </c>
      <c r="B5" s="91">
        <f>+Druhástrana!J17</f>
        <v>0</v>
      </c>
    </row>
    <row r="6" spans="1:2" ht="13.5" thickBot="1">
      <c r="A6" s="10"/>
      <c r="B6" s="80"/>
    </row>
    <row r="7" spans="1:2" ht="19.5" customHeight="1" thickBot="1">
      <c r="A7" s="81" t="s">
        <v>35</v>
      </c>
      <c r="B7" s="82" t="s">
        <v>67</v>
      </c>
    </row>
    <row r="8" spans="1:2" ht="19.5" customHeight="1">
      <c r="A8" s="92" t="s">
        <v>120</v>
      </c>
      <c r="B8" s="93">
        <f>+Druhástrana!U17</f>
        <v>0</v>
      </c>
    </row>
    <row r="9" spans="1:2" ht="19.5" customHeight="1">
      <c r="A9" s="83" t="s">
        <v>115</v>
      </c>
      <c r="B9" s="84">
        <f>+B5/4</f>
        <v>0</v>
      </c>
    </row>
    <row r="10" spans="1:2" ht="19.5" customHeight="1">
      <c r="A10" s="83" t="s">
        <v>116</v>
      </c>
      <c r="B10" s="84">
        <f>+B9</f>
        <v>0</v>
      </c>
    </row>
    <row r="11" spans="1:2" ht="19.5" customHeight="1">
      <c r="A11" s="83" t="s">
        <v>117</v>
      </c>
      <c r="B11" s="84">
        <f>+B10</f>
        <v>0</v>
      </c>
    </row>
    <row r="12" spans="1:2" ht="19.5" customHeight="1" thickBot="1">
      <c r="A12" s="85" t="s">
        <v>118</v>
      </c>
      <c r="B12" s="86">
        <f>+B11/3*2</f>
        <v>0</v>
      </c>
    </row>
    <row r="13" spans="1:2" ht="12.75">
      <c r="A13" s="10"/>
      <c r="B13" s="10"/>
    </row>
    <row r="14" spans="1:2" ht="12.75">
      <c r="A14" s="87" t="s">
        <v>68</v>
      </c>
      <c r="B14" s="10"/>
    </row>
    <row r="15" spans="1:2" ht="12.75">
      <c r="A15" s="10" t="s">
        <v>69</v>
      </c>
      <c r="B15" s="10"/>
    </row>
    <row r="16" spans="1:2" ht="12.75">
      <c r="A16" s="10" t="s">
        <v>75</v>
      </c>
      <c r="B16" s="10"/>
    </row>
    <row r="17" spans="1:2" ht="12.75">
      <c r="A17" s="10" t="s">
        <v>87</v>
      </c>
      <c r="B17" s="10"/>
    </row>
    <row r="18" spans="1:2" ht="12.75">
      <c r="A18" s="10" t="s">
        <v>86</v>
      </c>
      <c r="B18" s="10"/>
    </row>
    <row r="19" spans="1:2" ht="12.75">
      <c r="A19" s="10" t="s">
        <v>119</v>
      </c>
      <c r="B19" s="10"/>
    </row>
    <row r="20" spans="1:2" ht="12.75">
      <c r="A20" s="10" t="s">
        <v>70</v>
      </c>
      <c r="B20" s="10"/>
    </row>
    <row r="21" spans="1:2" ht="12.75">
      <c r="A21" s="10" t="s">
        <v>71</v>
      </c>
      <c r="B21" s="10"/>
    </row>
    <row r="22" spans="1:2" ht="12.75">
      <c r="A22" s="10" t="s">
        <v>72</v>
      </c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10"/>
      <c r="B25" s="10"/>
    </row>
    <row r="26" spans="1:2" ht="12.75">
      <c r="A26" s="10"/>
      <c r="B26" s="10"/>
    </row>
    <row r="27" spans="1:2" ht="12.75">
      <c r="A27" s="10"/>
      <c r="B27" s="10"/>
    </row>
    <row r="28" spans="1:2" ht="12.75">
      <c r="A28" s="10"/>
      <c r="B28" s="88" t="s">
        <v>73</v>
      </c>
    </row>
    <row r="29" spans="1:2" ht="12.75">
      <c r="A29" s="10"/>
      <c r="B29" s="89" t="s">
        <v>74</v>
      </c>
    </row>
    <row r="30" spans="1:2" ht="12.75">
      <c r="A30" s="78"/>
      <c r="B30" s="78"/>
    </row>
    <row r="31" spans="1:2" ht="12.75">
      <c r="A31" s="78"/>
      <c r="B31" s="78"/>
    </row>
    <row r="32" spans="1:2" ht="12.75">
      <c r="A32" s="78"/>
      <c r="B32" s="78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  <row r="90" s="78" customFormat="1" ht="12.75"/>
    <row r="91" s="78" customFormat="1" ht="12.75"/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="78" customFormat="1" ht="12.75"/>
    <row r="98" s="78" customFormat="1" ht="12.75"/>
    <row r="99" s="78" customFormat="1" ht="12.75"/>
    <row r="100" s="78" customFormat="1" ht="12.75"/>
    <row r="101" s="78" customFormat="1" ht="12.75"/>
    <row r="102" s="78" customFormat="1" ht="12.75"/>
    <row r="103" s="78" customFormat="1" ht="12.75"/>
    <row r="104" s="78" customFormat="1" ht="12.75"/>
    <row r="105" s="78" customFormat="1" ht="12.75"/>
    <row r="106" s="78" customFormat="1" ht="12.75"/>
    <row r="107" s="78" customFormat="1" ht="12.75"/>
    <row r="108" s="78" customFormat="1" ht="12.75"/>
    <row r="109" s="78" customFormat="1" ht="12.75"/>
    <row r="110" s="78" customFormat="1" ht="12.75"/>
    <row r="111" s="78" customFormat="1" ht="12.75"/>
    <row r="112" s="78" customFormat="1" ht="12.75"/>
    <row r="113" s="78" customFormat="1" ht="12.75"/>
    <row r="114" s="78" customFormat="1" ht="12.75"/>
    <row r="115" s="78" customFormat="1" ht="12.75"/>
    <row r="116" s="78" customFormat="1" ht="12.75"/>
    <row r="117" s="78" customFormat="1" ht="12.75"/>
    <row r="118" s="78" customFormat="1" ht="12.75"/>
    <row r="119" s="78" customFormat="1" ht="12.75"/>
    <row r="120" s="78" customFormat="1" ht="12.75"/>
    <row r="121" s="78" customFormat="1" ht="12.75"/>
    <row r="122" s="78" customFormat="1" ht="12.75"/>
    <row r="123" s="78" customFormat="1" ht="12.75"/>
  </sheetData>
  <sheetProtection password="EF65"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9">
      <selection activeCell="P13" sqref="P13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386" t="s">
        <v>62</v>
      </c>
      <c r="B1" s="387"/>
      <c r="C1" s="387"/>
      <c r="D1" s="387"/>
      <c r="E1" s="387"/>
      <c r="F1" s="387"/>
      <c r="G1" s="388"/>
      <c r="H1" s="394">
        <f>+Prvnístrana!A5</f>
        <v>0</v>
      </c>
      <c r="I1" s="395"/>
      <c r="J1" s="396"/>
      <c r="K1" s="397" t="s">
        <v>111</v>
      </c>
      <c r="L1" s="398"/>
      <c r="M1" s="399">
        <f>+Prvnístrana!A7</f>
      </c>
      <c r="N1" s="400"/>
      <c r="O1" s="400"/>
      <c r="P1" s="400"/>
      <c r="Q1" s="400"/>
      <c r="R1" s="400"/>
      <c r="S1" s="400"/>
      <c r="T1" s="401"/>
      <c r="U1" s="391" t="s">
        <v>57</v>
      </c>
      <c r="V1" s="392"/>
      <c r="W1" s="47">
        <v>1</v>
      </c>
      <c r="X1" s="393" t="s">
        <v>103</v>
      </c>
      <c r="Y1" s="138"/>
      <c r="Z1" s="138"/>
      <c r="AA1" s="138"/>
      <c r="AB1" s="97"/>
      <c r="AC1" s="97"/>
    </row>
    <row r="2" spans="1:27" ht="15" customHeight="1">
      <c r="A2" s="40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408"/>
      <c r="W2" s="161"/>
      <c r="X2" s="138"/>
      <c r="Y2" s="138"/>
      <c r="Z2" s="138"/>
      <c r="AA2" s="138"/>
    </row>
    <row r="3" spans="1:27" ht="15" customHeight="1">
      <c r="A3" s="389" t="s">
        <v>55</v>
      </c>
      <c r="B3" s="138"/>
      <c r="C3" s="138"/>
      <c r="D3" s="138"/>
      <c r="E3" s="389" t="s">
        <v>66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409">
        <f>+Prvnístrana!H16</f>
        <v>2005</v>
      </c>
      <c r="S3" s="410"/>
      <c r="T3" s="410"/>
      <c r="U3" s="138"/>
      <c r="V3" s="178"/>
      <c r="W3" s="138"/>
      <c r="X3" s="138"/>
      <c r="Y3" s="138"/>
      <c r="Z3" s="138"/>
      <c r="AA3" s="138"/>
    </row>
    <row r="4" spans="1:27" ht="15" customHeight="1" thickBot="1">
      <c r="A4" s="39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.75" customHeight="1">
      <c r="A5" s="59"/>
      <c r="B5" s="60"/>
      <c r="C5" s="334" t="s">
        <v>92</v>
      </c>
      <c r="D5" s="335"/>
      <c r="E5" s="336"/>
      <c r="F5" s="283" t="s">
        <v>107</v>
      </c>
      <c r="G5" s="61" t="s">
        <v>29</v>
      </c>
      <c r="H5" s="62"/>
      <c r="I5" s="62"/>
      <c r="J5" s="280" t="s">
        <v>94</v>
      </c>
      <c r="K5" s="280" t="s">
        <v>95</v>
      </c>
      <c r="L5" s="366" t="s">
        <v>109</v>
      </c>
      <c r="M5" s="361" t="s">
        <v>96</v>
      </c>
      <c r="N5" s="362"/>
      <c r="O5" s="362"/>
      <c r="P5" s="362"/>
      <c r="Q5" s="363"/>
      <c r="R5" s="265" t="s">
        <v>84</v>
      </c>
      <c r="S5" s="266"/>
      <c r="T5" s="271" t="s">
        <v>97</v>
      </c>
      <c r="U5" s="336"/>
      <c r="V5" s="280" t="s">
        <v>99</v>
      </c>
      <c r="W5" s="280" t="s">
        <v>98</v>
      </c>
      <c r="X5" s="280" t="s">
        <v>100</v>
      </c>
      <c r="Y5" s="271" t="s">
        <v>112</v>
      </c>
      <c r="Z5" s="272"/>
      <c r="AA5" s="348"/>
    </row>
    <row r="6" spans="1:27" ht="15.75" customHeight="1">
      <c r="A6" s="263"/>
      <c r="B6" s="264"/>
      <c r="C6" s="337"/>
      <c r="D6" s="338"/>
      <c r="E6" s="339"/>
      <c r="F6" s="284"/>
      <c r="G6" s="64"/>
      <c r="H6" s="278" t="s">
        <v>58</v>
      </c>
      <c r="I6" s="279"/>
      <c r="J6" s="281"/>
      <c r="K6" s="281"/>
      <c r="L6" s="367"/>
      <c r="M6" s="364"/>
      <c r="N6" s="338"/>
      <c r="O6" s="338"/>
      <c r="P6" s="338"/>
      <c r="Q6" s="339"/>
      <c r="R6" s="267"/>
      <c r="S6" s="268"/>
      <c r="T6" s="364"/>
      <c r="U6" s="339"/>
      <c r="V6" s="281"/>
      <c r="W6" s="281"/>
      <c r="X6" s="281"/>
      <c r="Y6" s="273"/>
      <c r="Z6" s="274"/>
      <c r="AA6" s="349"/>
    </row>
    <row r="7" spans="1:27" ht="15.75" customHeight="1">
      <c r="A7" s="263" t="s">
        <v>82</v>
      </c>
      <c r="B7" s="264"/>
      <c r="C7" s="337"/>
      <c r="D7" s="338"/>
      <c r="E7" s="339"/>
      <c r="F7" s="284"/>
      <c r="G7" s="66" t="s">
        <v>30</v>
      </c>
      <c r="H7" s="67"/>
      <c r="I7" s="68" t="s">
        <v>34</v>
      </c>
      <c r="J7" s="281"/>
      <c r="K7" s="281"/>
      <c r="L7" s="367"/>
      <c r="M7" s="364"/>
      <c r="N7" s="338"/>
      <c r="O7" s="338"/>
      <c r="P7" s="338"/>
      <c r="Q7" s="339"/>
      <c r="R7" s="267"/>
      <c r="S7" s="268"/>
      <c r="T7" s="364"/>
      <c r="U7" s="339"/>
      <c r="V7" s="281"/>
      <c r="W7" s="281"/>
      <c r="X7" s="281"/>
      <c r="Y7" s="273"/>
      <c r="Z7" s="274"/>
      <c r="AA7" s="349"/>
    </row>
    <row r="8" spans="1:27" ht="15.75" customHeight="1">
      <c r="A8" s="263" t="s">
        <v>83</v>
      </c>
      <c r="B8" s="264"/>
      <c r="C8" s="337"/>
      <c r="D8" s="338"/>
      <c r="E8" s="339"/>
      <c r="F8" s="284"/>
      <c r="G8" s="66" t="s">
        <v>31</v>
      </c>
      <c r="H8" s="263" t="s">
        <v>59</v>
      </c>
      <c r="I8" s="277"/>
      <c r="J8" s="281"/>
      <c r="K8" s="281"/>
      <c r="L8" s="367"/>
      <c r="M8" s="364"/>
      <c r="N8" s="338"/>
      <c r="O8" s="338"/>
      <c r="P8" s="338"/>
      <c r="Q8" s="339"/>
      <c r="R8" s="267"/>
      <c r="S8" s="268"/>
      <c r="T8" s="364"/>
      <c r="U8" s="339"/>
      <c r="V8" s="281"/>
      <c r="W8" s="281"/>
      <c r="X8" s="281"/>
      <c r="Y8" s="273"/>
      <c r="Z8" s="274"/>
      <c r="AA8" s="349"/>
    </row>
    <row r="9" spans="1:27" ht="15.75" customHeight="1">
      <c r="A9" s="63"/>
      <c r="B9" s="69"/>
      <c r="C9" s="302"/>
      <c r="D9" s="303"/>
      <c r="E9" s="304"/>
      <c r="F9" s="285"/>
      <c r="G9" s="70"/>
      <c r="H9" s="342" t="s">
        <v>60</v>
      </c>
      <c r="I9" s="343"/>
      <c r="J9" s="282"/>
      <c r="K9" s="282"/>
      <c r="L9" s="368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269"/>
      <c r="S9" s="270"/>
      <c r="T9" s="296"/>
      <c r="U9" s="365"/>
      <c r="V9" s="282"/>
      <c r="W9" s="282"/>
      <c r="X9" s="282"/>
      <c r="Y9" s="275"/>
      <c r="Z9" s="276"/>
      <c r="AA9" s="350"/>
    </row>
    <row r="10" spans="1:27" ht="15" customHeight="1">
      <c r="A10" s="73"/>
      <c r="B10" s="74"/>
      <c r="C10" s="310">
        <v>15</v>
      </c>
      <c r="D10" s="311"/>
      <c r="E10" s="65">
        <v>16</v>
      </c>
      <c r="F10" s="65" t="s">
        <v>91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313">
        <v>23</v>
      </c>
      <c r="N10" s="314"/>
      <c r="O10" s="314"/>
      <c r="P10" s="314"/>
      <c r="Q10" s="315"/>
      <c r="R10" s="312">
        <v>24</v>
      </c>
      <c r="S10" s="31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>
        <v>0</v>
      </c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86" t="s">
        <v>22</v>
      </c>
      <c r="B32" s="341"/>
      <c r="C32" s="201"/>
      <c r="D32" s="202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05" t="s">
        <v>56</v>
      </c>
      <c r="N33" s="406"/>
      <c r="O33" s="406"/>
      <c r="P33" s="406"/>
      <c r="Q33" s="407"/>
      <c r="R33" s="403">
        <f>SUM(R11:R32)</f>
        <v>0</v>
      </c>
      <c r="S33" s="404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C18:D18"/>
    <mergeCell ref="C17:D17"/>
    <mergeCell ref="R21:S21"/>
    <mergeCell ref="R23:S23"/>
    <mergeCell ref="R19:S19"/>
    <mergeCell ref="R17:S17"/>
    <mergeCell ref="C22:D22"/>
    <mergeCell ref="M10:Q10"/>
    <mergeCell ref="V2:W3"/>
    <mergeCell ref="J5:J9"/>
    <mergeCell ref="K5:K9"/>
    <mergeCell ref="R3:U3"/>
    <mergeCell ref="R5:S9"/>
    <mergeCell ref="L5:L9"/>
    <mergeCell ref="W5:W9"/>
    <mergeCell ref="T5:U9"/>
    <mergeCell ref="X5:X9"/>
    <mergeCell ref="C5:E9"/>
    <mergeCell ref="F5:F9"/>
    <mergeCell ref="M5:Q8"/>
    <mergeCell ref="H6:I6"/>
    <mergeCell ref="H8:I8"/>
    <mergeCell ref="H9:I9"/>
    <mergeCell ref="V5:V9"/>
    <mergeCell ref="R11:S11"/>
    <mergeCell ref="C14:D14"/>
    <mergeCell ref="C16:D16"/>
    <mergeCell ref="C11:D11"/>
    <mergeCell ref="C12:D12"/>
    <mergeCell ref="R13:S13"/>
    <mergeCell ref="R15:S15"/>
    <mergeCell ref="A32:B32"/>
    <mergeCell ref="A18:B18"/>
    <mergeCell ref="A20:B20"/>
    <mergeCell ref="A22:B22"/>
    <mergeCell ref="A24:B24"/>
    <mergeCell ref="A27:B27"/>
    <mergeCell ref="A31:B31"/>
    <mergeCell ref="A21:B21"/>
    <mergeCell ref="A25:B25"/>
    <mergeCell ref="A26:B26"/>
    <mergeCell ref="A30:B30"/>
    <mergeCell ref="R33:S33"/>
    <mergeCell ref="C27:D27"/>
    <mergeCell ref="C31:D31"/>
    <mergeCell ref="C30:D30"/>
    <mergeCell ref="R31:S31"/>
    <mergeCell ref="C32:D32"/>
    <mergeCell ref="M33:Q33"/>
    <mergeCell ref="R27:S27"/>
    <mergeCell ref="C28:D28"/>
    <mergeCell ref="R29:S29"/>
    <mergeCell ref="K1:L1"/>
    <mergeCell ref="M1:T1"/>
    <mergeCell ref="A2:U2"/>
    <mergeCell ref="R25:S25"/>
    <mergeCell ref="C25:D25"/>
    <mergeCell ref="C21:D21"/>
    <mergeCell ref="C23:D23"/>
    <mergeCell ref="C24:D24"/>
    <mergeCell ref="A23:B23"/>
    <mergeCell ref="AA5:AA9"/>
    <mergeCell ref="A29:B29"/>
    <mergeCell ref="C29:D29"/>
    <mergeCell ref="A15:B15"/>
    <mergeCell ref="A17:B17"/>
    <mergeCell ref="A16:B16"/>
    <mergeCell ref="C19:D19"/>
    <mergeCell ref="C15:D15"/>
    <mergeCell ref="A6:B6"/>
    <mergeCell ref="A28:B28"/>
    <mergeCell ref="A1:G1"/>
    <mergeCell ref="A3:D3"/>
    <mergeCell ref="E3:Q3"/>
    <mergeCell ref="R10:S10"/>
    <mergeCell ref="A4:AA4"/>
    <mergeCell ref="U1:V1"/>
    <mergeCell ref="Y5:Z9"/>
    <mergeCell ref="A8:B8"/>
    <mergeCell ref="X1:AA3"/>
    <mergeCell ref="H1:J1"/>
    <mergeCell ref="A7:B7"/>
    <mergeCell ref="C13:D13"/>
    <mergeCell ref="C10:D10"/>
    <mergeCell ref="C26:D26"/>
    <mergeCell ref="C20:D20"/>
    <mergeCell ref="A19:B19"/>
    <mergeCell ref="A14:B14"/>
    <mergeCell ref="A11:B11"/>
    <mergeCell ref="A13:B13"/>
    <mergeCell ref="A12:B1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8"/>
  <sheetViews>
    <sheetView showZeros="0" showOutlineSymbols="0" workbookViewId="0" topLeftCell="A16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334" t="s">
        <v>92</v>
      </c>
      <c r="D1" s="335"/>
      <c r="E1" s="336"/>
      <c r="F1" s="283" t="s">
        <v>90</v>
      </c>
      <c r="G1" s="61" t="s">
        <v>29</v>
      </c>
      <c r="H1" s="62"/>
      <c r="I1" s="62"/>
      <c r="J1" s="280" t="s">
        <v>94</v>
      </c>
      <c r="K1" s="280" t="s">
        <v>95</v>
      </c>
      <c r="L1" s="366" t="s">
        <v>93</v>
      </c>
      <c r="M1" s="361" t="s">
        <v>96</v>
      </c>
      <c r="N1" s="362"/>
      <c r="O1" s="362"/>
      <c r="P1" s="362"/>
      <c r="Q1" s="363"/>
      <c r="R1" s="265" t="s">
        <v>84</v>
      </c>
      <c r="S1" s="266"/>
      <c r="T1" s="271" t="s">
        <v>97</v>
      </c>
      <c r="U1" s="336"/>
      <c r="V1" s="280" t="s">
        <v>99</v>
      </c>
      <c r="W1" s="280" t="s">
        <v>98</v>
      </c>
      <c r="X1" s="280" t="s">
        <v>100</v>
      </c>
      <c r="Y1" s="271" t="s">
        <v>85</v>
      </c>
      <c r="Z1" s="272"/>
      <c r="AA1" s="348"/>
    </row>
    <row r="2" spans="1:27" ht="15.75" customHeight="1">
      <c r="A2" s="263"/>
      <c r="B2" s="264"/>
      <c r="C2" s="337"/>
      <c r="D2" s="338"/>
      <c r="E2" s="339"/>
      <c r="F2" s="284"/>
      <c r="G2" s="64"/>
      <c r="H2" s="278" t="s">
        <v>58</v>
      </c>
      <c r="I2" s="279"/>
      <c r="J2" s="281"/>
      <c r="K2" s="281"/>
      <c r="L2" s="367"/>
      <c r="M2" s="364"/>
      <c r="N2" s="338"/>
      <c r="O2" s="338"/>
      <c r="P2" s="338"/>
      <c r="Q2" s="339"/>
      <c r="R2" s="267"/>
      <c r="S2" s="268"/>
      <c r="T2" s="364"/>
      <c r="U2" s="339"/>
      <c r="V2" s="281"/>
      <c r="W2" s="281"/>
      <c r="X2" s="281"/>
      <c r="Y2" s="273"/>
      <c r="Z2" s="274"/>
      <c r="AA2" s="349"/>
    </row>
    <row r="3" spans="1:27" ht="15.75" customHeight="1">
      <c r="A3" s="263" t="s">
        <v>82</v>
      </c>
      <c r="B3" s="264"/>
      <c r="C3" s="337"/>
      <c r="D3" s="338"/>
      <c r="E3" s="339"/>
      <c r="F3" s="284"/>
      <c r="G3" s="66" t="s">
        <v>30</v>
      </c>
      <c r="H3" s="67"/>
      <c r="I3" s="68" t="s">
        <v>34</v>
      </c>
      <c r="J3" s="281"/>
      <c r="K3" s="281"/>
      <c r="L3" s="367"/>
      <c r="M3" s="364"/>
      <c r="N3" s="338"/>
      <c r="O3" s="338"/>
      <c r="P3" s="338"/>
      <c r="Q3" s="339"/>
      <c r="R3" s="267"/>
      <c r="S3" s="268"/>
      <c r="T3" s="364"/>
      <c r="U3" s="339"/>
      <c r="V3" s="281"/>
      <c r="W3" s="281"/>
      <c r="X3" s="281"/>
      <c r="Y3" s="273"/>
      <c r="Z3" s="274"/>
      <c r="AA3" s="349"/>
    </row>
    <row r="4" spans="1:27" ht="15.75" customHeight="1">
      <c r="A4" s="263" t="s">
        <v>83</v>
      </c>
      <c r="B4" s="264"/>
      <c r="C4" s="337"/>
      <c r="D4" s="338"/>
      <c r="E4" s="339"/>
      <c r="F4" s="284"/>
      <c r="G4" s="66" t="s">
        <v>31</v>
      </c>
      <c r="H4" s="263" t="s">
        <v>59</v>
      </c>
      <c r="I4" s="277"/>
      <c r="J4" s="281"/>
      <c r="K4" s="281"/>
      <c r="L4" s="367"/>
      <c r="M4" s="364"/>
      <c r="N4" s="338"/>
      <c r="O4" s="338"/>
      <c r="P4" s="338"/>
      <c r="Q4" s="339"/>
      <c r="R4" s="267"/>
      <c r="S4" s="268"/>
      <c r="T4" s="364"/>
      <c r="U4" s="339"/>
      <c r="V4" s="281"/>
      <c r="W4" s="281"/>
      <c r="X4" s="281"/>
      <c r="Y4" s="273"/>
      <c r="Z4" s="274"/>
      <c r="AA4" s="349"/>
    </row>
    <row r="5" spans="1:27" ht="15.75" customHeight="1">
      <c r="A5" s="63"/>
      <c r="B5" s="69"/>
      <c r="C5" s="302"/>
      <c r="D5" s="303"/>
      <c r="E5" s="304"/>
      <c r="F5" s="285"/>
      <c r="G5" s="70"/>
      <c r="H5" s="342" t="s">
        <v>60</v>
      </c>
      <c r="I5" s="343"/>
      <c r="J5" s="282"/>
      <c r="K5" s="282"/>
      <c r="L5" s="368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269"/>
      <c r="S5" s="270"/>
      <c r="T5" s="296"/>
      <c r="U5" s="365"/>
      <c r="V5" s="282"/>
      <c r="W5" s="282"/>
      <c r="X5" s="282"/>
      <c r="Y5" s="275"/>
      <c r="Z5" s="276"/>
      <c r="AA5" s="350"/>
    </row>
    <row r="6" spans="1:27" ht="15" customHeight="1">
      <c r="A6" s="73"/>
      <c r="B6" s="74"/>
      <c r="C6" s="310">
        <v>15</v>
      </c>
      <c r="D6" s="311"/>
      <c r="E6" s="65">
        <v>16</v>
      </c>
      <c r="F6" s="65" t="s">
        <v>91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313">
        <v>23</v>
      </c>
      <c r="N6" s="314"/>
      <c r="O6" s="314"/>
      <c r="P6" s="314"/>
      <c r="Q6" s="315"/>
      <c r="R6" s="312">
        <v>24</v>
      </c>
      <c r="S6" s="31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185"/>
      <c r="B7" s="186"/>
      <c r="C7" s="199"/>
      <c r="D7" s="200"/>
      <c r="E7" s="13"/>
      <c r="F7" s="13"/>
      <c r="G7" s="109"/>
      <c r="H7" s="12"/>
      <c r="I7" s="15"/>
      <c r="J7" s="109"/>
      <c r="K7" s="112"/>
      <c r="L7" s="109">
        <f>IF(K7=5,0.75*J7,IF(K7=6,0.4*J7,IF(K7=7,0.34*J7,IF(K7=8,1.15*J7,J7))))</f>
        <v>0</v>
      </c>
      <c r="M7" s="95">
        <v>0</v>
      </c>
      <c r="N7" s="50"/>
      <c r="O7" s="50"/>
      <c r="P7" s="50"/>
      <c r="Q7" s="51"/>
      <c r="R7" s="316">
        <f>CEILING(IF(J7=25,J7*SUM(M7:Q7),IF(L7&gt;0,L7/12*SUM(M7:Q7),J7/12*SUM(M7:Q7))),1)</f>
        <v>0</v>
      </c>
      <c r="S7" s="317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183" t="s">
        <v>22</v>
      </c>
      <c r="B8" s="184"/>
      <c r="C8" s="318"/>
      <c r="D8" s="31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185"/>
      <c r="B9" s="186"/>
      <c r="C9" s="199"/>
      <c r="D9" s="200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316">
        <f>CEILING(IF(J9=25,J9*SUM(M9:Q9),IF(L9&gt;0,L9/12*SUM(M9:Q9),J9/12*SUM(M9:Q9))),1)</f>
        <v>0</v>
      </c>
      <c r="S9" s="317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183" t="s">
        <v>22</v>
      </c>
      <c r="B10" s="184"/>
      <c r="C10" s="318"/>
      <c r="D10" s="31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183" t="s">
        <v>22</v>
      </c>
      <c r="B32" s="184"/>
      <c r="C32" s="318"/>
      <c r="D32" s="31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185"/>
      <c r="B33" s="186"/>
      <c r="C33" s="199"/>
      <c r="D33" s="200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316">
        <f>CEILING(IF(J33=25,J33*SUM(M33:Q33),IF(L33&gt;0,L33/12*SUM(M33:Q33),J33/12*SUM(M33:Q33))),1)</f>
        <v>0</v>
      </c>
      <c r="S33" s="317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86" t="s">
        <v>22</v>
      </c>
      <c r="B34" s="341"/>
      <c r="C34" s="201"/>
      <c r="D34" s="202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05" t="s">
        <v>56</v>
      </c>
      <c r="N35" s="406"/>
      <c r="O35" s="406"/>
      <c r="P35" s="406"/>
      <c r="Q35" s="407"/>
      <c r="R35" s="403">
        <f>SUM(R7:R34)</f>
        <v>0</v>
      </c>
      <c r="S35" s="404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R21:S21"/>
    <mergeCell ref="A22:B22"/>
    <mergeCell ref="C22:D22"/>
    <mergeCell ref="R35:S35"/>
    <mergeCell ref="C30:D30"/>
    <mergeCell ref="R31:S31"/>
    <mergeCell ref="C32:D32"/>
    <mergeCell ref="R33:S33"/>
    <mergeCell ref="C26:D26"/>
    <mergeCell ref="R27:S27"/>
    <mergeCell ref="R19:S19"/>
    <mergeCell ref="A20:B20"/>
    <mergeCell ref="A17:B17"/>
    <mergeCell ref="C17:D17"/>
    <mergeCell ref="R17:S17"/>
    <mergeCell ref="A18:B18"/>
    <mergeCell ref="C18:D18"/>
    <mergeCell ref="R29:S29"/>
    <mergeCell ref="C10:D10"/>
    <mergeCell ref="R11:S11"/>
    <mergeCell ref="C12:D12"/>
    <mergeCell ref="R13:S13"/>
    <mergeCell ref="R15:S15"/>
    <mergeCell ref="R23:S23"/>
    <mergeCell ref="C13:D13"/>
    <mergeCell ref="C15:D15"/>
    <mergeCell ref="C19:D19"/>
    <mergeCell ref="R6:S6"/>
    <mergeCell ref="R7:S7"/>
    <mergeCell ref="C8:D8"/>
    <mergeCell ref="R9:S9"/>
    <mergeCell ref="M6:Q6"/>
    <mergeCell ref="Y1:Z5"/>
    <mergeCell ref="AA1:AA5"/>
    <mergeCell ref="A2:B2"/>
    <mergeCell ref="H2:I2"/>
    <mergeCell ref="H4:I4"/>
    <mergeCell ref="H5:I5"/>
    <mergeCell ref="C1:E5"/>
    <mergeCell ref="F1:F5"/>
    <mergeCell ref="L1:L5"/>
    <mergeCell ref="M1:Q4"/>
    <mergeCell ref="W1:W5"/>
    <mergeCell ref="X1:X5"/>
    <mergeCell ref="R1:S5"/>
    <mergeCell ref="T1:U5"/>
    <mergeCell ref="V1:V5"/>
    <mergeCell ref="J1:J5"/>
    <mergeCell ref="K1:K5"/>
    <mergeCell ref="A26:B26"/>
    <mergeCell ref="A28:B28"/>
    <mergeCell ref="A19:B19"/>
    <mergeCell ref="A10:B10"/>
    <mergeCell ref="C9:D9"/>
    <mergeCell ref="C7:D7"/>
    <mergeCell ref="C6:D6"/>
    <mergeCell ref="C11:D11"/>
    <mergeCell ref="A30:B30"/>
    <mergeCell ref="A33:B33"/>
    <mergeCell ref="A11:B11"/>
    <mergeCell ref="A27:B27"/>
    <mergeCell ref="A29:B29"/>
    <mergeCell ref="A31:B31"/>
    <mergeCell ref="A32:B32"/>
    <mergeCell ref="A16:B16"/>
    <mergeCell ref="A23:B23"/>
    <mergeCell ref="A21:B21"/>
    <mergeCell ref="C14:D14"/>
    <mergeCell ref="C16:D16"/>
    <mergeCell ref="C23:D23"/>
    <mergeCell ref="C20:D20"/>
    <mergeCell ref="C21:D21"/>
    <mergeCell ref="C34:D34"/>
    <mergeCell ref="M35:Q35"/>
    <mergeCell ref="C27:D27"/>
    <mergeCell ref="C29:D29"/>
    <mergeCell ref="C28:D28"/>
    <mergeCell ref="C33:D33"/>
    <mergeCell ref="C31:D31"/>
    <mergeCell ref="A34:B34"/>
    <mergeCell ref="A3:B3"/>
    <mergeCell ref="A7:B7"/>
    <mergeCell ref="A9:B9"/>
    <mergeCell ref="A4:B4"/>
    <mergeCell ref="A8:B8"/>
    <mergeCell ref="A12:B12"/>
    <mergeCell ref="A13:B13"/>
    <mergeCell ref="A14:B14"/>
    <mergeCell ref="A15:B15"/>
    <mergeCell ref="R25:S25"/>
    <mergeCell ref="A24:B24"/>
    <mergeCell ref="A25:B25"/>
    <mergeCell ref="C25:D25"/>
    <mergeCell ref="C24:D24"/>
  </mergeCells>
  <printOptions horizontalCentered="1" vertic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4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386" t="s">
        <v>62</v>
      </c>
      <c r="B1" s="387"/>
      <c r="C1" s="387"/>
      <c r="D1" s="387"/>
      <c r="E1" s="387"/>
      <c r="F1" s="387"/>
      <c r="G1" s="388"/>
      <c r="H1" s="394">
        <f>+Prvnístrana!A5</f>
        <v>0</v>
      </c>
      <c r="I1" s="395"/>
      <c r="J1" s="396"/>
      <c r="K1" s="397" t="s">
        <v>111</v>
      </c>
      <c r="L1" s="398"/>
      <c r="M1" s="399">
        <f>+Prvnístrana!A7</f>
      </c>
      <c r="N1" s="400"/>
      <c r="O1" s="400"/>
      <c r="P1" s="400"/>
      <c r="Q1" s="400"/>
      <c r="R1" s="400"/>
      <c r="S1" s="400"/>
      <c r="T1" s="401"/>
      <c r="U1" s="391" t="s">
        <v>57</v>
      </c>
      <c r="V1" s="392"/>
      <c r="W1" s="47">
        <v>2</v>
      </c>
      <c r="X1" s="393" t="s">
        <v>103</v>
      </c>
      <c r="Y1" s="138"/>
      <c r="Z1" s="138"/>
      <c r="AA1" s="138"/>
      <c r="AB1" s="97"/>
      <c r="AC1" s="97"/>
    </row>
    <row r="2" spans="1:27" ht="15" customHeight="1">
      <c r="A2" s="40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408"/>
      <c r="W2" s="161"/>
      <c r="X2" s="138"/>
      <c r="Y2" s="138"/>
      <c r="Z2" s="138"/>
      <c r="AA2" s="138"/>
    </row>
    <row r="3" spans="1:27" ht="15" customHeight="1">
      <c r="A3" s="389" t="s">
        <v>55</v>
      </c>
      <c r="B3" s="138"/>
      <c r="C3" s="138"/>
      <c r="D3" s="138"/>
      <c r="E3" s="389" t="s">
        <v>66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409">
        <f>+Prvnístrana!H16</f>
        <v>2005</v>
      </c>
      <c r="S3" s="410"/>
      <c r="T3" s="410"/>
      <c r="U3" s="138"/>
      <c r="V3" s="178"/>
      <c r="W3" s="138"/>
      <c r="X3" s="138"/>
      <c r="Y3" s="138"/>
      <c r="Z3" s="138"/>
      <c r="AA3" s="138"/>
    </row>
    <row r="4" spans="1:27" ht="15" customHeight="1" thickBot="1">
      <c r="A4" s="39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.75" customHeight="1">
      <c r="A5" s="59"/>
      <c r="B5" s="60"/>
      <c r="C5" s="334" t="s">
        <v>92</v>
      </c>
      <c r="D5" s="335"/>
      <c r="E5" s="336"/>
      <c r="F5" s="283" t="s">
        <v>107</v>
      </c>
      <c r="G5" s="61" t="s">
        <v>29</v>
      </c>
      <c r="H5" s="62"/>
      <c r="I5" s="62"/>
      <c r="J5" s="280" t="s">
        <v>94</v>
      </c>
      <c r="K5" s="280" t="s">
        <v>95</v>
      </c>
      <c r="L5" s="366" t="s">
        <v>109</v>
      </c>
      <c r="M5" s="361" t="s">
        <v>96</v>
      </c>
      <c r="N5" s="362"/>
      <c r="O5" s="362"/>
      <c r="P5" s="362"/>
      <c r="Q5" s="363"/>
      <c r="R5" s="265" t="s">
        <v>84</v>
      </c>
      <c r="S5" s="266"/>
      <c r="T5" s="271" t="s">
        <v>97</v>
      </c>
      <c r="U5" s="336"/>
      <c r="V5" s="280" t="s">
        <v>99</v>
      </c>
      <c r="W5" s="280" t="s">
        <v>98</v>
      </c>
      <c r="X5" s="280" t="s">
        <v>100</v>
      </c>
      <c r="Y5" s="271" t="s">
        <v>112</v>
      </c>
      <c r="Z5" s="272"/>
      <c r="AA5" s="348"/>
    </row>
    <row r="6" spans="1:27" ht="15.75" customHeight="1">
      <c r="A6" s="263"/>
      <c r="B6" s="264"/>
      <c r="C6" s="337"/>
      <c r="D6" s="338"/>
      <c r="E6" s="339"/>
      <c r="F6" s="284"/>
      <c r="G6" s="64"/>
      <c r="H6" s="278" t="s">
        <v>58</v>
      </c>
      <c r="I6" s="279"/>
      <c r="J6" s="281"/>
      <c r="K6" s="281"/>
      <c r="L6" s="367"/>
      <c r="M6" s="364"/>
      <c r="N6" s="338"/>
      <c r="O6" s="338"/>
      <c r="P6" s="338"/>
      <c r="Q6" s="339"/>
      <c r="R6" s="267"/>
      <c r="S6" s="268"/>
      <c r="T6" s="364"/>
      <c r="U6" s="339"/>
      <c r="V6" s="281"/>
      <c r="W6" s="281"/>
      <c r="X6" s="281"/>
      <c r="Y6" s="273"/>
      <c r="Z6" s="274"/>
      <c r="AA6" s="349"/>
    </row>
    <row r="7" spans="1:27" ht="15.75" customHeight="1">
      <c r="A7" s="263" t="s">
        <v>82</v>
      </c>
      <c r="B7" s="264"/>
      <c r="C7" s="337"/>
      <c r="D7" s="338"/>
      <c r="E7" s="339"/>
      <c r="F7" s="284"/>
      <c r="G7" s="66" t="s">
        <v>30</v>
      </c>
      <c r="H7" s="67"/>
      <c r="I7" s="68" t="s">
        <v>34</v>
      </c>
      <c r="J7" s="281"/>
      <c r="K7" s="281"/>
      <c r="L7" s="367"/>
      <c r="M7" s="364"/>
      <c r="N7" s="338"/>
      <c r="O7" s="338"/>
      <c r="P7" s="338"/>
      <c r="Q7" s="339"/>
      <c r="R7" s="267"/>
      <c r="S7" s="268"/>
      <c r="T7" s="364"/>
      <c r="U7" s="339"/>
      <c r="V7" s="281"/>
      <c r="W7" s="281"/>
      <c r="X7" s="281"/>
      <c r="Y7" s="273"/>
      <c r="Z7" s="274"/>
      <c r="AA7" s="349"/>
    </row>
    <row r="8" spans="1:27" ht="15.75" customHeight="1">
      <c r="A8" s="263" t="s">
        <v>83</v>
      </c>
      <c r="B8" s="264"/>
      <c r="C8" s="337"/>
      <c r="D8" s="338"/>
      <c r="E8" s="339"/>
      <c r="F8" s="284"/>
      <c r="G8" s="66" t="s">
        <v>31</v>
      </c>
      <c r="H8" s="263" t="s">
        <v>59</v>
      </c>
      <c r="I8" s="277"/>
      <c r="J8" s="281"/>
      <c r="K8" s="281"/>
      <c r="L8" s="367"/>
      <c r="M8" s="364"/>
      <c r="N8" s="338"/>
      <c r="O8" s="338"/>
      <c r="P8" s="338"/>
      <c r="Q8" s="339"/>
      <c r="R8" s="267"/>
      <c r="S8" s="268"/>
      <c r="T8" s="364"/>
      <c r="U8" s="339"/>
      <c r="V8" s="281"/>
      <c r="W8" s="281"/>
      <c r="X8" s="281"/>
      <c r="Y8" s="273"/>
      <c r="Z8" s="274"/>
      <c r="AA8" s="349"/>
    </row>
    <row r="9" spans="1:27" ht="15.75" customHeight="1">
      <c r="A9" s="63"/>
      <c r="B9" s="69"/>
      <c r="C9" s="302"/>
      <c r="D9" s="303"/>
      <c r="E9" s="304"/>
      <c r="F9" s="285"/>
      <c r="G9" s="70"/>
      <c r="H9" s="342" t="s">
        <v>60</v>
      </c>
      <c r="I9" s="343"/>
      <c r="J9" s="282"/>
      <c r="K9" s="282"/>
      <c r="L9" s="368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269"/>
      <c r="S9" s="270"/>
      <c r="T9" s="296"/>
      <c r="U9" s="365"/>
      <c r="V9" s="282"/>
      <c r="W9" s="282"/>
      <c r="X9" s="282"/>
      <c r="Y9" s="275"/>
      <c r="Z9" s="276"/>
      <c r="AA9" s="350"/>
    </row>
    <row r="10" spans="1:27" ht="15" customHeight="1">
      <c r="A10" s="73"/>
      <c r="B10" s="74"/>
      <c r="C10" s="310">
        <v>15</v>
      </c>
      <c r="D10" s="311"/>
      <c r="E10" s="65">
        <v>16</v>
      </c>
      <c r="F10" s="65" t="s">
        <v>91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313">
        <v>23</v>
      </c>
      <c r="N10" s="314"/>
      <c r="O10" s="314"/>
      <c r="P10" s="314"/>
      <c r="Q10" s="315"/>
      <c r="R10" s="312">
        <v>24</v>
      </c>
      <c r="S10" s="31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86" t="s">
        <v>22</v>
      </c>
      <c r="B32" s="341"/>
      <c r="C32" s="201"/>
      <c r="D32" s="202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05" t="s">
        <v>56</v>
      </c>
      <c r="N33" s="406"/>
      <c r="O33" s="406"/>
      <c r="P33" s="406"/>
      <c r="Q33" s="407"/>
      <c r="R33" s="403">
        <f>SUM(R11:R32)</f>
        <v>0</v>
      </c>
      <c r="S33" s="404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X5:X9"/>
    <mergeCell ref="Y5:Z9"/>
    <mergeCell ref="T5:U9"/>
    <mergeCell ref="H8:I8"/>
    <mergeCell ref="H9:I9"/>
    <mergeCell ref="V5:V9"/>
    <mergeCell ref="W5:W9"/>
    <mergeCell ref="A4:AA4"/>
    <mergeCell ref="C5:E9"/>
    <mergeCell ref="F5:F9"/>
    <mergeCell ref="J5:J9"/>
    <mergeCell ref="K5:K9"/>
    <mergeCell ref="L5:L9"/>
    <mergeCell ref="M5:Q8"/>
    <mergeCell ref="R5:S9"/>
    <mergeCell ref="AA5:AA9"/>
    <mergeCell ref="H6:I6"/>
    <mergeCell ref="M1:T1"/>
    <mergeCell ref="U1:V1"/>
    <mergeCell ref="X1:AA3"/>
    <mergeCell ref="V2:W3"/>
    <mergeCell ref="A1:G1"/>
    <mergeCell ref="A6:B6"/>
    <mergeCell ref="A7:B7"/>
    <mergeCell ref="A8:B8"/>
    <mergeCell ref="A2:U2"/>
    <mergeCell ref="A3:D3"/>
    <mergeCell ref="E3:Q3"/>
    <mergeCell ref="R3:U3"/>
    <mergeCell ref="H1:J1"/>
    <mergeCell ref="K1:L1"/>
    <mergeCell ref="C10:D10"/>
    <mergeCell ref="M10:Q10"/>
    <mergeCell ref="R10:S10"/>
    <mergeCell ref="A11:B11"/>
    <mergeCell ref="C11:D11"/>
    <mergeCell ref="A12:B12"/>
    <mergeCell ref="R11:S11"/>
    <mergeCell ref="C12:D12"/>
    <mergeCell ref="A13:B13"/>
    <mergeCell ref="C13:D13"/>
    <mergeCell ref="A14:B14"/>
    <mergeCell ref="R13:S13"/>
    <mergeCell ref="C14:D14"/>
    <mergeCell ref="A15:B15"/>
    <mergeCell ref="C15:D15"/>
    <mergeCell ref="A16:B16"/>
    <mergeCell ref="R15:S15"/>
    <mergeCell ref="C16:D16"/>
    <mergeCell ref="A17:B17"/>
    <mergeCell ref="C17:D17"/>
    <mergeCell ref="A18:B18"/>
    <mergeCell ref="R17:S17"/>
    <mergeCell ref="C18:D18"/>
    <mergeCell ref="A19:B19"/>
    <mergeCell ref="C19:D19"/>
    <mergeCell ref="A20:B20"/>
    <mergeCell ref="R19:S19"/>
    <mergeCell ref="C20:D20"/>
    <mergeCell ref="A21:B21"/>
    <mergeCell ref="C21:D21"/>
    <mergeCell ref="A22:B22"/>
    <mergeCell ref="R21:S21"/>
    <mergeCell ref="C22:D22"/>
    <mergeCell ref="A23:B23"/>
    <mergeCell ref="C23:D23"/>
    <mergeCell ref="A24:B24"/>
    <mergeCell ref="R23:S23"/>
    <mergeCell ref="C24:D24"/>
    <mergeCell ref="A25:B25"/>
    <mergeCell ref="C25:D25"/>
    <mergeCell ref="A26:B26"/>
    <mergeCell ref="R25:S25"/>
    <mergeCell ref="C26:D26"/>
    <mergeCell ref="A27:B27"/>
    <mergeCell ref="C27:D27"/>
    <mergeCell ref="A28:B28"/>
    <mergeCell ref="R27:S27"/>
    <mergeCell ref="C28:D28"/>
    <mergeCell ref="A29:B29"/>
    <mergeCell ref="C29:D29"/>
    <mergeCell ref="A30:B30"/>
    <mergeCell ref="R29:S29"/>
    <mergeCell ref="C30:D30"/>
    <mergeCell ref="A31:B31"/>
    <mergeCell ref="C31:D31"/>
    <mergeCell ref="A32:B32"/>
    <mergeCell ref="R31:S31"/>
    <mergeCell ref="C32:D32"/>
    <mergeCell ref="M33:Q33"/>
    <mergeCell ref="R33:S33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334" t="s">
        <v>92</v>
      </c>
      <c r="D1" s="335"/>
      <c r="E1" s="336"/>
      <c r="F1" s="283" t="s">
        <v>90</v>
      </c>
      <c r="G1" s="61" t="s">
        <v>29</v>
      </c>
      <c r="H1" s="62"/>
      <c r="I1" s="62"/>
      <c r="J1" s="280" t="s">
        <v>94</v>
      </c>
      <c r="K1" s="280" t="s">
        <v>95</v>
      </c>
      <c r="L1" s="366" t="s">
        <v>93</v>
      </c>
      <c r="M1" s="361" t="s">
        <v>96</v>
      </c>
      <c r="N1" s="362"/>
      <c r="O1" s="362"/>
      <c r="P1" s="362"/>
      <c r="Q1" s="363"/>
      <c r="R1" s="265" t="s">
        <v>84</v>
      </c>
      <c r="S1" s="266"/>
      <c r="T1" s="271" t="s">
        <v>97</v>
      </c>
      <c r="U1" s="336"/>
      <c r="V1" s="280" t="s">
        <v>99</v>
      </c>
      <c r="W1" s="280" t="s">
        <v>98</v>
      </c>
      <c r="X1" s="280" t="s">
        <v>100</v>
      </c>
      <c r="Y1" s="271" t="s">
        <v>85</v>
      </c>
      <c r="Z1" s="272"/>
      <c r="AA1" s="348"/>
    </row>
    <row r="2" spans="1:27" ht="15.75" customHeight="1">
      <c r="A2" s="263"/>
      <c r="B2" s="264"/>
      <c r="C2" s="337"/>
      <c r="D2" s="338"/>
      <c r="E2" s="339"/>
      <c r="F2" s="284"/>
      <c r="G2" s="64"/>
      <c r="H2" s="278" t="s">
        <v>58</v>
      </c>
      <c r="I2" s="279"/>
      <c r="J2" s="281"/>
      <c r="K2" s="281"/>
      <c r="L2" s="367"/>
      <c r="M2" s="364"/>
      <c r="N2" s="338"/>
      <c r="O2" s="338"/>
      <c r="P2" s="338"/>
      <c r="Q2" s="339"/>
      <c r="R2" s="267"/>
      <c r="S2" s="268"/>
      <c r="T2" s="364"/>
      <c r="U2" s="339"/>
      <c r="V2" s="281"/>
      <c r="W2" s="281"/>
      <c r="X2" s="281"/>
      <c r="Y2" s="273"/>
      <c r="Z2" s="274"/>
      <c r="AA2" s="349"/>
    </row>
    <row r="3" spans="1:27" ht="15.75" customHeight="1">
      <c r="A3" s="263" t="s">
        <v>82</v>
      </c>
      <c r="B3" s="264"/>
      <c r="C3" s="337"/>
      <c r="D3" s="338"/>
      <c r="E3" s="339"/>
      <c r="F3" s="284"/>
      <c r="G3" s="66" t="s">
        <v>30</v>
      </c>
      <c r="H3" s="67"/>
      <c r="I3" s="68" t="s">
        <v>34</v>
      </c>
      <c r="J3" s="281"/>
      <c r="K3" s="281"/>
      <c r="L3" s="367"/>
      <c r="M3" s="364"/>
      <c r="N3" s="338"/>
      <c r="O3" s="338"/>
      <c r="P3" s="338"/>
      <c r="Q3" s="339"/>
      <c r="R3" s="267"/>
      <c r="S3" s="268"/>
      <c r="T3" s="364"/>
      <c r="U3" s="339"/>
      <c r="V3" s="281"/>
      <c r="W3" s="281"/>
      <c r="X3" s="281"/>
      <c r="Y3" s="273"/>
      <c r="Z3" s="274"/>
      <c r="AA3" s="349"/>
    </row>
    <row r="4" spans="1:27" ht="15.75" customHeight="1">
      <c r="A4" s="263" t="s">
        <v>83</v>
      </c>
      <c r="B4" s="264"/>
      <c r="C4" s="337"/>
      <c r="D4" s="338"/>
      <c r="E4" s="339"/>
      <c r="F4" s="284"/>
      <c r="G4" s="66" t="s">
        <v>31</v>
      </c>
      <c r="H4" s="263" t="s">
        <v>59</v>
      </c>
      <c r="I4" s="277"/>
      <c r="J4" s="281"/>
      <c r="K4" s="281"/>
      <c r="L4" s="367"/>
      <c r="M4" s="364"/>
      <c r="N4" s="338"/>
      <c r="O4" s="338"/>
      <c r="P4" s="338"/>
      <c r="Q4" s="339"/>
      <c r="R4" s="267"/>
      <c r="S4" s="268"/>
      <c r="T4" s="364"/>
      <c r="U4" s="339"/>
      <c r="V4" s="281"/>
      <c r="W4" s="281"/>
      <c r="X4" s="281"/>
      <c r="Y4" s="273"/>
      <c r="Z4" s="274"/>
      <c r="AA4" s="349"/>
    </row>
    <row r="5" spans="1:27" ht="15.75" customHeight="1">
      <c r="A5" s="63"/>
      <c r="B5" s="69"/>
      <c r="C5" s="302"/>
      <c r="D5" s="303"/>
      <c r="E5" s="304"/>
      <c r="F5" s="285"/>
      <c r="G5" s="70"/>
      <c r="H5" s="342" t="s">
        <v>60</v>
      </c>
      <c r="I5" s="343"/>
      <c r="J5" s="282"/>
      <c r="K5" s="282"/>
      <c r="L5" s="368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269"/>
      <c r="S5" s="270"/>
      <c r="T5" s="296"/>
      <c r="U5" s="365"/>
      <c r="V5" s="282"/>
      <c r="W5" s="282"/>
      <c r="X5" s="282"/>
      <c r="Y5" s="275"/>
      <c r="Z5" s="276"/>
      <c r="AA5" s="350"/>
    </row>
    <row r="6" spans="1:27" ht="15" customHeight="1">
      <c r="A6" s="73"/>
      <c r="B6" s="74"/>
      <c r="C6" s="310">
        <v>15</v>
      </c>
      <c r="D6" s="311"/>
      <c r="E6" s="65">
        <v>16</v>
      </c>
      <c r="F6" s="65" t="s">
        <v>91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313">
        <v>23</v>
      </c>
      <c r="N6" s="314"/>
      <c r="O6" s="314"/>
      <c r="P6" s="314"/>
      <c r="Q6" s="315"/>
      <c r="R6" s="312">
        <v>24</v>
      </c>
      <c r="S6" s="31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185"/>
      <c r="B7" s="186"/>
      <c r="C7" s="199"/>
      <c r="D7" s="200"/>
      <c r="E7" s="13"/>
      <c r="F7" s="13"/>
      <c r="G7" s="109"/>
      <c r="H7" s="12"/>
      <c r="I7" s="15"/>
      <c r="J7" s="109">
        <v>0</v>
      </c>
      <c r="K7" s="112"/>
      <c r="L7" s="109">
        <f>IF(K7=5,0.75*J7,IF(K7=6,0.4*J7,IF(K7=7,0.34*J7,IF(K7=8,1.15*J7,J7))))</f>
        <v>0</v>
      </c>
      <c r="M7" s="95">
        <v>0</v>
      </c>
      <c r="N7" s="50"/>
      <c r="O7" s="50"/>
      <c r="P7" s="50"/>
      <c r="Q7" s="51"/>
      <c r="R7" s="316">
        <f>CEILING(IF(J7=25,J7*SUM(M7:Q7),IF(L7&gt;0,L7/12*SUM(M7:Q7),J7/12*SUM(M7:Q7))),1)</f>
        <v>0</v>
      </c>
      <c r="S7" s="317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183" t="s">
        <v>22</v>
      </c>
      <c r="B8" s="184"/>
      <c r="C8" s="318"/>
      <c r="D8" s="31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185"/>
      <c r="B9" s="186"/>
      <c r="C9" s="199"/>
      <c r="D9" s="200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316">
        <f>CEILING(IF(J9=25,J9*SUM(M9:Q9),IF(L9&gt;0,L9/12*SUM(M9:Q9),J9/12*SUM(M9:Q9))),1)</f>
        <v>0</v>
      </c>
      <c r="S9" s="317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183" t="s">
        <v>22</v>
      </c>
      <c r="B10" s="184"/>
      <c r="C10" s="318"/>
      <c r="D10" s="31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183" t="s">
        <v>22</v>
      </c>
      <c r="B32" s="184"/>
      <c r="C32" s="318"/>
      <c r="D32" s="31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185"/>
      <c r="B33" s="186"/>
      <c r="C33" s="199"/>
      <c r="D33" s="200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316">
        <f>CEILING(IF(J33=25,J33*SUM(M33:Q33),IF(L33&gt;0,L33/12*SUM(M33:Q33),J33/12*SUM(M33:Q33))),1)</f>
        <v>0</v>
      </c>
      <c r="S33" s="317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86" t="s">
        <v>22</v>
      </c>
      <c r="B34" s="341"/>
      <c r="C34" s="201"/>
      <c r="D34" s="202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05" t="s">
        <v>56</v>
      </c>
      <c r="N35" s="406"/>
      <c r="O35" s="406"/>
      <c r="P35" s="406"/>
      <c r="Q35" s="407"/>
      <c r="R35" s="403">
        <f>SUM(R7:R34)</f>
        <v>0</v>
      </c>
      <c r="S35" s="404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M35:Q35"/>
    <mergeCell ref="R35:S35"/>
    <mergeCell ref="AA1:AA5"/>
    <mergeCell ref="H2:I2"/>
    <mergeCell ref="H4:I4"/>
    <mergeCell ref="H5:I5"/>
    <mergeCell ref="V1:V5"/>
    <mergeCell ref="W1:W5"/>
    <mergeCell ref="X1:X5"/>
    <mergeCell ref="Y1:Z5"/>
    <mergeCell ref="M1:Q4"/>
    <mergeCell ref="A3:B3"/>
    <mergeCell ref="A4:B4"/>
    <mergeCell ref="C1:E5"/>
    <mergeCell ref="F1:F5"/>
    <mergeCell ref="J1:J5"/>
    <mergeCell ref="A2:B2"/>
    <mergeCell ref="R1:S5"/>
    <mergeCell ref="T1:U5"/>
    <mergeCell ref="C6:D6"/>
    <mergeCell ref="A7:B7"/>
    <mergeCell ref="C7:D7"/>
    <mergeCell ref="M6:Q6"/>
    <mergeCell ref="R6:S6"/>
    <mergeCell ref="R7:S7"/>
    <mergeCell ref="K1:K5"/>
    <mergeCell ref="L1:L5"/>
    <mergeCell ref="A8:B8"/>
    <mergeCell ref="A9:B9"/>
    <mergeCell ref="C9:D9"/>
    <mergeCell ref="C8:D8"/>
    <mergeCell ref="R9:S9"/>
    <mergeCell ref="A10:B10"/>
    <mergeCell ref="A11:B11"/>
    <mergeCell ref="C11:D11"/>
    <mergeCell ref="C10:D10"/>
    <mergeCell ref="R11:S11"/>
    <mergeCell ref="A12:B12"/>
    <mergeCell ref="A13:B13"/>
    <mergeCell ref="C13:D13"/>
    <mergeCell ref="C12:D12"/>
    <mergeCell ref="R13:S13"/>
    <mergeCell ref="A14:B14"/>
    <mergeCell ref="A15:B15"/>
    <mergeCell ref="C15:D15"/>
    <mergeCell ref="C14:D14"/>
    <mergeCell ref="R15:S15"/>
    <mergeCell ref="A16:B16"/>
    <mergeCell ref="A17:B17"/>
    <mergeCell ref="C17:D17"/>
    <mergeCell ref="C16:D16"/>
    <mergeCell ref="R17:S17"/>
    <mergeCell ref="A18:B18"/>
    <mergeCell ref="A19:B19"/>
    <mergeCell ref="C19:D19"/>
    <mergeCell ref="C18:D18"/>
    <mergeCell ref="R19:S19"/>
    <mergeCell ref="A20:B20"/>
    <mergeCell ref="A21:B21"/>
    <mergeCell ref="C21:D21"/>
    <mergeCell ref="C20:D20"/>
    <mergeCell ref="R21:S21"/>
    <mergeCell ref="A22:B22"/>
    <mergeCell ref="A23:B23"/>
    <mergeCell ref="C23:D23"/>
    <mergeCell ref="C22:D22"/>
    <mergeCell ref="R23:S23"/>
    <mergeCell ref="A24:B24"/>
    <mergeCell ref="A25:B25"/>
    <mergeCell ref="C25:D25"/>
    <mergeCell ref="C24:D24"/>
    <mergeCell ref="R25:S25"/>
    <mergeCell ref="A26:B26"/>
    <mergeCell ref="A27:B27"/>
    <mergeCell ref="C27:D27"/>
    <mergeCell ref="C26:D26"/>
    <mergeCell ref="R27:S27"/>
    <mergeCell ref="A28:B28"/>
    <mergeCell ref="A29:B29"/>
    <mergeCell ref="C29:D29"/>
    <mergeCell ref="C28:D28"/>
    <mergeCell ref="R29:S29"/>
    <mergeCell ref="A30:B30"/>
    <mergeCell ref="A31:B31"/>
    <mergeCell ref="C31:D31"/>
    <mergeCell ref="C30:D30"/>
    <mergeCell ref="R31:S31"/>
    <mergeCell ref="R33:S33"/>
    <mergeCell ref="C34:D34"/>
    <mergeCell ref="A34:B34"/>
    <mergeCell ref="A32:B32"/>
    <mergeCell ref="A33:B33"/>
    <mergeCell ref="C33:D33"/>
    <mergeCell ref="C32:D3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9" ht="15" customHeight="1">
      <c r="A1" s="386" t="s">
        <v>62</v>
      </c>
      <c r="B1" s="387"/>
      <c r="C1" s="387"/>
      <c r="D1" s="387"/>
      <c r="E1" s="387"/>
      <c r="F1" s="387"/>
      <c r="G1" s="388"/>
      <c r="H1" s="394">
        <f>+Prvnístrana!A5</f>
        <v>0</v>
      </c>
      <c r="I1" s="395"/>
      <c r="J1" s="396"/>
      <c r="K1" s="397" t="s">
        <v>111</v>
      </c>
      <c r="L1" s="398"/>
      <c r="M1" s="399">
        <f>+Prvnístrana!A7</f>
      </c>
      <c r="N1" s="400"/>
      <c r="O1" s="400"/>
      <c r="P1" s="400"/>
      <c r="Q1" s="400"/>
      <c r="R1" s="400"/>
      <c r="S1" s="400"/>
      <c r="T1" s="401"/>
      <c r="U1" s="391" t="s">
        <v>57</v>
      </c>
      <c r="V1" s="392"/>
      <c r="W1" s="47">
        <v>3</v>
      </c>
      <c r="X1" s="393" t="s">
        <v>103</v>
      </c>
      <c r="Y1" s="138"/>
      <c r="Z1" s="138"/>
      <c r="AA1" s="138"/>
      <c r="AB1" s="97"/>
      <c r="AC1" s="97"/>
    </row>
    <row r="2" spans="1:27" ht="15" customHeight="1">
      <c r="A2" s="40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408"/>
      <c r="W2" s="161"/>
      <c r="X2" s="138"/>
      <c r="Y2" s="138"/>
      <c r="Z2" s="138"/>
      <c r="AA2" s="138"/>
    </row>
    <row r="3" spans="1:27" ht="15" customHeight="1">
      <c r="A3" s="389" t="s">
        <v>55</v>
      </c>
      <c r="B3" s="138"/>
      <c r="C3" s="138"/>
      <c r="D3" s="138"/>
      <c r="E3" s="389" t="s">
        <v>66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409">
        <f>+Prvnístrana!H16</f>
        <v>2005</v>
      </c>
      <c r="S3" s="410"/>
      <c r="T3" s="410"/>
      <c r="U3" s="138"/>
      <c r="V3" s="178"/>
      <c r="W3" s="138"/>
      <c r="X3" s="138"/>
      <c r="Y3" s="138"/>
      <c r="Z3" s="138"/>
      <c r="AA3" s="138"/>
    </row>
    <row r="4" spans="1:27" ht="15" customHeight="1" thickBot="1">
      <c r="A4" s="39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.75" customHeight="1">
      <c r="A5" s="59"/>
      <c r="B5" s="60"/>
      <c r="C5" s="334" t="s">
        <v>92</v>
      </c>
      <c r="D5" s="335"/>
      <c r="E5" s="336"/>
      <c r="F5" s="283" t="s">
        <v>107</v>
      </c>
      <c r="G5" s="61" t="s">
        <v>29</v>
      </c>
      <c r="H5" s="62"/>
      <c r="I5" s="62"/>
      <c r="J5" s="280" t="s">
        <v>94</v>
      </c>
      <c r="K5" s="280" t="s">
        <v>95</v>
      </c>
      <c r="L5" s="366" t="s">
        <v>109</v>
      </c>
      <c r="M5" s="361" t="s">
        <v>96</v>
      </c>
      <c r="N5" s="362"/>
      <c r="O5" s="362"/>
      <c r="P5" s="362"/>
      <c r="Q5" s="363"/>
      <c r="R5" s="265" t="s">
        <v>84</v>
      </c>
      <c r="S5" s="266"/>
      <c r="T5" s="271" t="s">
        <v>97</v>
      </c>
      <c r="U5" s="336"/>
      <c r="V5" s="280" t="s">
        <v>99</v>
      </c>
      <c r="W5" s="280" t="s">
        <v>98</v>
      </c>
      <c r="X5" s="280" t="s">
        <v>100</v>
      </c>
      <c r="Y5" s="271" t="s">
        <v>112</v>
      </c>
      <c r="Z5" s="272"/>
      <c r="AA5" s="348"/>
    </row>
    <row r="6" spans="1:27" ht="15.75" customHeight="1">
      <c r="A6" s="263"/>
      <c r="B6" s="264"/>
      <c r="C6" s="337"/>
      <c r="D6" s="338"/>
      <c r="E6" s="339"/>
      <c r="F6" s="284"/>
      <c r="G6" s="64"/>
      <c r="H6" s="278" t="s">
        <v>58</v>
      </c>
      <c r="I6" s="279"/>
      <c r="J6" s="281"/>
      <c r="K6" s="281"/>
      <c r="L6" s="367"/>
      <c r="M6" s="364"/>
      <c r="N6" s="338"/>
      <c r="O6" s="338"/>
      <c r="P6" s="338"/>
      <c r="Q6" s="339"/>
      <c r="R6" s="267"/>
      <c r="S6" s="268"/>
      <c r="T6" s="364"/>
      <c r="U6" s="339"/>
      <c r="V6" s="281"/>
      <c r="W6" s="281"/>
      <c r="X6" s="281"/>
      <c r="Y6" s="273"/>
      <c r="Z6" s="274"/>
      <c r="AA6" s="349"/>
    </row>
    <row r="7" spans="1:27" ht="15.75" customHeight="1">
      <c r="A7" s="263" t="s">
        <v>82</v>
      </c>
      <c r="B7" s="264"/>
      <c r="C7" s="337"/>
      <c r="D7" s="338"/>
      <c r="E7" s="339"/>
      <c r="F7" s="284"/>
      <c r="G7" s="66" t="s">
        <v>30</v>
      </c>
      <c r="H7" s="67"/>
      <c r="I7" s="68" t="s">
        <v>34</v>
      </c>
      <c r="J7" s="281"/>
      <c r="K7" s="281"/>
      <c r="L7" s="367"/>
      <c r="M7" s="364"/>
      <c r="N7" s="338"/>
      <c r="O7" s="338"/>
      <c r="P7" s="338"/>
      <c r="Q7" s="339"/>
      <c r="R7" s="267"/>
      <c r="S7" s="268"/>
      <c r="T7" s="364"/>
      <c r="U7" s="339"/>
      <c r="V7" s="281"/>
      <c r="W7" s="281"/>
      <c r="X7" s="281"/>
      <c r="Y7" s="273"/>
      <c r="Z7" s="274"/>
      <c r="AA7" s="349"/>
    </row>
    <row r="8" spans="1:27" ht="15.75" customHeight="1">
      <c r="A8" s="263" t="s">
        <v>83</v>
      </c>
      <c r="B8" s="264"/>
      <c r="C8" s="337"/>
      <c r="D8" s="338"/>
      <c r="E8" s="339"/>
      <c r="F8" s="284"/>
      <c r="G8" s="66" t="s">
        <v>31</v>
      </c>
      <c r="H8" s="263" t="s">
        <v>59</v>
      </c>
      <c r="I8" s="277"/>
      <c r="J8" s="281"/>
      <c r="K8" s="281"/>
      <c r="L8" s="367"/>
      <c r="M8" s="364"/>
      <c r="N8" s="338"/>
      <c r="O8" s="338"/>
      <c r="P8" s="338"/>
      <c r="Q8" s="339"/>
      <c r="R8" s="267"/>
      <c r="S8" s="268"/>
      <c r="T8" s="364"/>
      <c r="U8" s="339"/>
      <c r="V8" s="281"/>
      <c r="W8" s="281"/>
      <c r="X8" s="281"/>
      <c r="Y8" s="273"/>
      <c r="Z8" s="274"/>
      <c r="AA8" s="349"/>
    </row>
    <row r="9" spans="1:27" ht="15.75" customHeight="1">
      <c r="A9" s="63"/>
      <c r="B9" s="69"/>
      <c r="C9" s="302"/>
      <c r="D9" s="303"/>
      <c r="E9" s="304"/>
      <c r="F9" s="285"/>
      <c r="G9" s="70"/>
      <c r="H9" s="342" t="s">
        <v>60</v>
      </c>
      <c r="I9" s="343"/>
      <c r="J9" s="282"/>
      <c r="K9" s="282"/>
      <c r="L9" s="368"/>
      <c r="M9" s="72" t="s">
        <v>37</v>
      </c>
      <c r="N9" s="72" t="s">
        <v>39</v>
      </c>
      <c r="O9" s="72" t="s">
        <v>40</v>
      </c>
      <c r="P9" s="72" t="s">
        <v>42</v>
      </c>
      <c r="Q9" s="72" t="s">
        <v>43</v>
      </c>
      <c r="R9" s="269"/>
      <c r="S9" s="270"/>
      <c r="T9" s="296"/>
      <c r="U9" s="365"/>
      <c r="V9" s="282"/>
      <c r="W9" s="282"/>
      <c r="X9" s="282"/>
      <c r="Y9" s="275"/>
      <c r="Z9" s="276"/>
      <c r="AA9" s="350"/>
    </row>
    <row r="10" spans="1:27" ht="15" customHeight="1">
      <c r="A10" s="73"/>
      <c r="B10" s="74"/>
      <c r="C10" s="310">
        <v>15</v>
      </c>
      <c r="D10" s="311"/>
      <c r="E10" s="65">
        <v>16</v>
      </c>
      <c r="F10" s="65" t="s">
        <v>91</v>
      </c>
      <c r="G10" s="75">
        <v>17</v>
      </c>
      <c r="H10" s="76">
        <v>18</v>
      </c>
      <c r="I10" s="71">
        <v>19</v>
      </c>
      <c r="J10" s="75">
        <v>20</v>
      </c>
      <c r="K10" s="71">
        <v>21</v>
      </c>
      <c r="L10" s="75">
        <v>22</v>
      </c>
      <c r="M10" s="313">
        <v>23</v>
      </c>
      <c r="N10" s="314"/>
      <c r="O10" s="314"/>
      <c r="P10" s="314"/>
      <c r="Q10" s="315"/>
      <c r="R10" s="312">
        <v>24</v>
      </c>
      <c r="S10" s="311"/>
      <c r="T10" s="75">
        <v>25</v>
      </c>
      <c r="U10" s="77">
        <v>26</v>
      </c>
      <c r="V10" s="75">
        <v>27</v>
      </c>
      <c r="W10" s="77">
        <v>28</v>
      </c>
      <c r="X10" s="75">
        <v>29</v>
      </c>
      <c r="Y10" s="76">
        <v>30</v>
      </c>
      <c r="Z10" s="76">
        <v>31</v>
      </c>
      <c r="AA10" s="76">
        <v>32</v>
      </c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>
        <v>0</v>
      </c>
      <c r="K11" s="112"/>
      <c r="L11" s="109">
        <f>IF(K11=5,0.75*J11,IF(K11=6,0.4*J11,IF(K11=7,0.34*J11,IF(K11=8,1.15*J11,J11))))</f>
        <v>0</v>
      </c>
      <c r="M11" s="95">
        <v>0</v>
      </c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 thickBot="1">
      <c r="A32" s="286" t="s">
        <v>22</v>
      </c>
      <c r="B32" s="341"/>
      <c r="C32" s="201"/>
      <c r="D32" s="202"/>
      <c r="E32" s="28"/>
      <c r="F32" s="28"/>
      <c r="G32" s="111"/>
      <c r="H32" s="30"/>
      <c r="I32" s="31"/>
      <c r="J32" s="111"/>
      <c r="K32" s="114"/>
      <c r="L32" s="111"/>
      <c r="M32" s="55"/>
      <c r="N32" s="56"/>
      <c r="O32" s="56"/>
      <c r="P32" s="56"/>
      <c r="Q32" s="57"/>
      <c r="R32" s="125"/>
      <c r="S32" s="126"/>
      <c r="T32" s="29"/>
      <c r="U32" s="27"/>
      <c r="V32" s="127"/>
      <c r="W32" s="114"/>
      <c r="X32" s="127"/>
      <c r="Y32" s="90"/>
      <c r="Z32" s="128"/>
      <c r="AA32" s="33"/>
    </row>
    <row r="33" spans="1:27" ht="13.5" thickBo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05" t="s">
        <v>56</v>
      </c>
      <c r="N33" s="406"/>
      <c r="O33" s="406"/>
      <c r="P33" s="406"/>
      <c r="Q33" s="407"/>
      <c r="R33" s="403">
        <f>SUM(R11:R32)</f>
        <v>0</v>
      </c>
      <c r="S33" s="404"/>
      <c r="T33" s="34"/>
      <c r="U33" s="34"/>
      <c r="V33" s="129">
        <f>SUM(V11:V32)</f>
        <v>0</v>
      </c>
      <c r="W33" s="129">
        <f>SUM(W11:W32)</f>
        <v>0</v>
      </c>
      <c r="X33" s="129">
        <f>SUM(X11:X32)</f>
        <v>0</v>
      </c>
      <c r="Y33" s="20"/>
      <c r="Z33" s="129">
        <f>SUM(Z11:Z32)</f>
        <v>0</v>
      </c>
      <c r="AA33" s="20"/>
    </row>
    <row r="34" spans="1:19" ht="12.75">
      <c r="A34" s="18"/>
      <c r="B34" s="18"/>
      <c r="C34" s="18"/>
      <c r="E34" s="18"/>
      <c r="G34" s="18"/>
      <c r="P34" s="18"/>
      <c r="Q34" s="18"/>
      <c r="R34" s="18"/>
      <c r="S34" s="18"/>
    </row>
    <row r="35" spans="1:19" ht="12.75">
      <c r="A35" s="18"/>
      <c r="B35" s="18"/>
      <c r="C35" s="18"/>
      <c r="E35" s="18"/>
      <c r="G35" s="18"/>
      <c r="P35" s="18"/>
      <c r="Q35" s="18"/>
      <c r="R35" s="18"/>
      <c r="S35" s="18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7" ht="12.75">
      <c r="A37" s="18"/>
      <c r="C37" s="18"/>
      <c r="G37" s="18"/>
      <c r="P37" s="18"/>
      <c r="Q37" s="18"/>
    </row>
    <row r="38" spans="1:17" ht="12.75">
      <c r="A38" s="18"/>
      <c r="C38" s="18"/>
      <c r="G38" s="18"/>
      <c r="P38" s="18"/>
      <c r="Q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</sheetData>
  <sheetProtection password="EF65" sheet="1" objects="1" scenarios="1"/>
  <mergeCells count="91">
    <mergeCell ref="M33:Q33"/>
    <mergeCell ref="R33:S33"/>
    <mergeCell ref="A31:B31"/>
    <mergeCell ref="C31:D31"/>
    <mergeCell ref="R31:S31"/>
    <mergeCell ref="A32:B32"/>
    <mergeCell ref="C32:D32"/>
    <mergeCell ref="A29:B29"/>
    <mergeCell ref="C29:D29"/>
    <mergeCell ref="R29:S29"/>
    <mergeCell ref="A30:B30"/>
    <mergeCell ref="C30:D30"/>
    <mergeCell ref="A27:B27"/>
    <mergeCell ref="C27:D27"/>
    <mergeCell ref="R27:S27"/>
    <mergeCell ref="A28:B28"/>
    <mergeCell ref="C28:D28"/>
    <mergeCell ref="A25:B25"/>
    <mergeCell ref="C25:D25"/>
    <mergeCell ref="R25:S25"/>
    <mergeCell ref="A26:B26"/>
    <mergeCell ref="C26:D26"/>
    <mergeCell ref="A23:B23"/>
    <mergeCell ref="C23:D23"/>
    <mergeCell ref="R23:S23"/>
    <mergeCell ref="A24:B24"/>
    <mergeCell ref="C24:D24"/>
    <mergeCell ref="A21:B21"/>
    <mergeCell ref="C21:D21"/>
    <mergeCell ref="R21:S21"/>
    <mergeCell ref="A22:B22"/>
    <mergeCell ref="C22:D22"/>
    <mergeCell ref="A19:B19"/>
    <mergeCell ref="C19:D19"/>
    <mergeCell ref="R19:S19"/>
    <mergeCell ref="A20:B20"/>
    <mergeCell ref="C20:D20"/>
    <mergeCell ref="A17:B17"/>
    <mergeCell ref="C17:D17"/>
    <mergeCell ref="R17:S17"/>
    <mergeCell ref="A18:B18"/>
    <mergeCell ref="C18:D18"/>
    <mergeCell ref="A15:B15"/>
    <mergeCell ref="C15:D15"/>
    <mergeCell ref="R15:S15"/>
    <mergeCell ref="A16:B16"/>
    <mergeCell ref="C16:D16"/>
    <mergeCell ref="A13:B13"/>
    <mergeCell ref="C13:D13"/>
    <mergeCell ref="R13:S13"/>
    <mergeCell ref="A14:B14"/>
    <mergeCell ref="C14:D14"/>
    <mergeCell ref="A11:B11"/>
    <mergeCell ref="C11:D11"/>
    <mergeCell ref="R11:S11"/>
    <mergeCell ref="A12:B12"/>
    <mergeCell ref="C12:D12"/>
    <mergeCell ref="X5:X9"/>
    <mergeCell ref="C10:D10"/>
    <mergeCell ref="M10:Q10"/>
    <mergeCell ref="R10:S10"/>
    <mergeCell ref="R5:S9"/>
    <mergeCell ref="H9:I9"/>
    <mergeCell ref="V5:V9"/>
    <mergeCell ref="W5:W9"/>
    <mergeCell ref="T5:U9"/>
    <mergeCell ref="A6:B6"/>
    <mergeCell ref="H6:I6"/>
    <mergeCell ref="A7:B7"/>
    <mergeCell ref="A8:B8"/>
    <mergeCell ref="H8:I8"/>
    <mergeCell ref="Y5:Z9"/>
    <mergeCell ref="K1:L1"/>
    <mergeCell ref="A4:AA4"/>
    <mergeCell ref="C5:E9"/>
    <mergeCell ref="F5:F9"/>
    <mergeCell ref="J5:J9"/>
    <mergeCell ref="K5:K9"/>
    <mergeCell ref="L5:L9"/>
    <mergeCell ref="M5:Q8"/>
    <mergeCell ref="AA5:AA9"/>
    <mergeCell ref="M1:T1"/>
    <mergeCell ref="U1:V1"/>
    <mergeCell ref="X1:AA3"/>
    <mergeCell ref="A2:U2"/>
    <mergeCell ref="V2:W3"/>
    <mergeCell ref="A3:D3"/>
    <mergeCell ref="E3:Q3"/>
    <mergeCell ref="R3:U3"/>
    <mergeCell ref="A1:G1"/>
    <mergeCell ref="H1:J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2.8515625" style="10" customWidth="1"/>
    <col min="2" max="2" width="2.00390625" style="10" customWidth="1"/>
    <col min="3" max="3" width="5.7109375" style="10" customWidth="1"/>
    <col min="4" max="4" width="4.7109375" style="18" customWidth="1"/>
    <col min="5" max="5" width="3.7109375" style="10" customWidth="1"/>
    <col min="6" max="6" width="3.7109375" style="18" customWidth="1"/>
    <col min="7" max="7" width="6.7109375" style="10" customWidth="1"/>
    <col min="8" max="8" width="3.7109375" style="18" customWidth="1"/>
    <col min="9" max="9" width="5.7109375" style="18" customWidth="1"/>
    <col min="10" max="11" width="8.7109375" style="18" customWidth="1"/>
    <col min="12" max="12" width="9.7109375" style="18" customWidth="1"/>
    <col min="13" max="15" width="3.7109375" style="18" customWidth="1"/>
    <col min="16" max="17" width="3.7109375" style="10" customWidth="1"/>
    <col min="18" max="19" width="4.7109375" style="10" customWidth="1"/>
    <col min="20" max="20" width="3.7109375" style="18" customWidth="1"/>
    <col min="21" max="21" width="6.140625" style="10" customWidth="1"/>
    <col min="22" max="22" width="8.7109375" style="10" customWidth="1"/>
    <col min="23" max="23" width="8.00390625" style="10" customWidth="1"/>
    <col min="24" max="24" width="8.7109375" style="10" customWidth="1"/>
    <col min="25" max="25" width="3.7109375" style="10" customWidth="1"/>
    <col min="26" max="26" width="8.7109375" style="10" customWidth="1"/>
    <col min="27" max="27" width="3.57421875" style="10" customWidth="1"/>
    <col min="28" max="16384" width="9.140625" style="10" customWidth="1"/>
  </cols>
  <sheetData>
    <row r="1" spans="1:27" ht="15.75" customHeight="1">
      <c r="A1" s="59"/>
      <c r="B1" s="60"/>
      <c r="C1" s="334" t="s">
        <v>92</v>
      </c>
      <c r="D1" s="335"/>
      <c r="E1" s="336"/>
      <c r="F1" s="283" t="s">
        <v>90</v>
      </c>
      <c r="G1" s="61" t="s">
        <v>29</v>
      </c>
      <c r="H1" s="62"/>
      <c r="I1" s="62"/>
      <c r="J1" s="280" t="s">
        <v>94</v>
      </c>
      <c r="K1" s="280" t="s">
        <v>95</v>
      </c>
      <c r="L1" s="366" t="s">
        <v>93</v>
      </c>
      <c r="M1" s="361" t="s">
        <v>96</v>
      </c>
      <c r="N1" s="362"/>
      <c r="O1" s="362"/>
      <c r="P1" s="362"/>
      <c r="Q1" s="363"/>
      <c r="R1" s="265" t="s">
        <v>84</v>
      </c>
      <c r="S1" s="266"/>
      <c r="T1" s="271" t="s">
        <v>97</v>
      </c>
      <c r="U1" s="336"/>
      <c r="V1" s="280" t="s">
        <v>99</v>
      </c>
      <c r="W1" s="280" t="s">
        <v>98</v>
      </c>
      <c r="X1" s="280" t="s">
        <v>100</v>
      </c>
      <c r="Y1" s="271" t="s">
        <v>85</v>
      </c>
      <c r="Z1" s="272"/>
      <c r="AA1" s="348"/>
    </row>
    <row r="2" spans="1:27" ht="15.75" customHeight="1">
      <c r="A2" s="263"/>
      <c r="B2" s="264"/>
      <c r="C2" s="337"/>
      <c r="D2" s="338"/>
      <c r="E2" s="339"/>
      <c r="F2" s="284"/>
      <c r="G2" s="64"/>
      <c r="H2" s="278" t="s">
        <v>58</v>
      </c>
      <c r="I2" s="279"/>
      <c r="J2" s="281"/>
      <c r="K2" s="281"/>
      <c r="L2" s="367"/>
      <c r="M2" s="364"/>
      <c r="N2" s="338"/>
      <c r="O2" s="338"/>
      <c r="P2" s="338"/>
      <c r="Q2" s="339"/>
      <c r="R2" s="267"/>
      <c r="S2" s="268"/>
      <c r="T2" s="364"/>
      <c r="U2" s="339"/>
      <c r="V2" s="281"/>
      <c r="W2" s="281"/>
      <c r="X2" s="281"/>
      <c r="Y2" s="273"/>
      <c r="Z2" s="274"/>
      <c r="AA2" s="349"/>
    </row>
    <row r="3" spans="1:27" ht="15.75" customHeight="1">
      <c r="A3" s="263" t="s">
        <v>82</v>
      </c>
      <c r="B3" s="264"/>
      <c r="C3" s="337"/>
      <c r="D3" s="338"/>
      <c r="E3" s="339"/>
      <c r="F3" s="284"/>
      <c r="G3" s="66" t="s">
        <v>30</v>
      </c>
      <c r="H3" s="67"/>
      <c r="I3" s="68" t="s">
        <v>34</v>
      </c>
      <c r="J3" s="281"/>
      <c r="K3" s="281"/>
      <c r="L3" s="367"/>
      <c r="M3" s="364"/>
      <c r="N3" s="338"/>
      <c r="O3" s="338"/>
      <c r="P3" s="338"/>
      <c r="Q3" s="339"/>
      <c r="R3" s="267"/>
      <c r="S3" s="268"/>
      <c r="T3" s="364"/>
      <c r="U3" s="339"/>
      <c r="V3" s="281"/>
      <c r="W3" s="281"/>
      <c r="X3" s="281"/>
      <c r="Y3" s="273"/>
      <c r="Z3" s="274"/>
      <c r="AA3" s="349"/>
    </row>
    <row r="4" spans="1:27" ht="15.75" customHeight="1">
      <c r="A4" s="263" t="s">
        <v>83</v>
      </c>
      <c r="B4" s="264"/>
      <c r="C4" s="337"/>
      <c r="D4" s="338"/>
      <c r="E4" s="339"/>
      <c r="F4" s="284"/>
      <c r="G4" s="66" t="s">
        <v>31</v>
      </c>
      <c r="H4" s="263" t="s">
        <v>59</v>
      </c>
      <c r="I4" s="277"/>
      <c r="J4" s="281"/>
      <c r="K4" s="281"/>
      <c r="L4" s="367"/>
      <c r="M4" s="364"/>
      <c r="N4" s="338"/>
      <c r="O4" s="338"/>
      <c r="P4" s="338"/>
      <c r="Q4" s="339"/>
      <c r="R4" s="267"/>
      <c r="S4" s="268"/>
      <c r="T4" s="364"/>
      <c r="U4" s="339"/>
      <c r="V4" s="281"/>
      <c r="W4" s="281"/>
      <c r="X4" s="281"/>
      <c r="Y4" s="273"/>
      <c r="Z4" s="274"/>
      <c r="AA4" s="349"/>
    </row>
    <row r="5" spans="1:27" ht="15.75" customHeight="1">
      <c r="A5" s="63"/>
      <c r="B5" s="69"/>
      <c r="C5" s="302"/>
      <c r="D5" s="303"/>
      <c r="E5" s="304"/>
      <c r="F5" s="285"/>
      <c r="G5" s="70"/>
      <c r="H5" s="342" t="s">
        <v>60</v>
      </c>
      <c r="I5" s="343"/>
      <c r="J5" s="282"/>
      <c r="K5" s="282"/>
      <c r="L5" s="368"/>
      <c r="M5" s="72" t="s">
        <v>37</v>
      </c>
      <c r="N5" s="72" t="s">
        <v>39</v>
      </c>
      <c r="O5" s="72" t="s">
        <v>40</v>
      </c>
      <c r="P5" s="72" t="s">
        <v>42</v>
      </c>
      <c r="Q5" s="72" t="s">
        <v>43</v>
      </c>
      <c r="R5" s="269"/>
      <c r="S5" s="270"/>
      <c r="T5" s="296"/>
      <c r="U5" s="365"/>
      <c r="V5" s="282"/>
      <c r="W5" s="282"/>
      <c r="X5" s="282"/>
      <c r="Y5" s="275"/>
      <c r="Z5" s="276"/>
      <c r="AA5" s="350"/>
    </row>
    <row r="6" spans="1:27" ht="15" customHeight="1">
      <c r="A6" s="73"/>
      <c r="B6" s="74"/>
      <c r="C6" s="310">
        <v>15</v>
      </c>
      <c r="D6" s="311"/>
      <c r="E6" s="65">
        <v>16</v>
      </c>
      <c r="F6" s="65" t="s">
        <v>91</v>
      </c>
      <c r="G6" s="75">
        <v>17</v>
      </c>
      <c r="H6" s="76">
        <v>18</v>
      </c>
      <c r="I6" s="71">
        <v>19</v>
      </c>
      <c r="J6" s="75">
        <v>20</v>
      </c>
      <c r="K6" s="71">
        <v>21</v>
      </c>
      <c r="L6" s="75">
        <v>22</v>
      </c>
      <c r="M6" s="313">
        <v>23</v>
      </c>
      <c r="N6" s="314"/>
      <c r="O6" s="314"/>
      <c r="P6" s="314"/>
      <c r="Q6" s="315"/>
      <c r="R6" s="312">
        <v>24</v>
      </c>
      <c r="S6" s="311"/>
      <c r="T6" s="75">
        <v>25</v>
      </c>
      <c r="U6" s="77">
        <v>26</v>
      </c>
      <c r="V6" s="75">
        <v>27</v>
      </c>
      <c r="W6" s="77">
        <v>28</v>
      </c>
      <c r="X6" s="75">
        <v>29</v>
      </c>
      <c r="Y6" s="76">
        <v>30</v>
      </c>
      <c r="Z6" s="76">
        <v>31</v>
      </c>
      <c r="AA6" s="76">
        <v>32</v>
      </c>
    </row>
    <row r="7" spans="1:27" ht="15" customHeight="1">
      <c r="A7" s="185"/>
      <c r="B7" s="186"/>
      <c r="C7" s="199"/>
      <c r="D7" s="200"/>
      <c r="E7" s="13"/>
      <c r="F7" s="13"/>
      <c r="G7" s="109"/>
      <c r="H7" s="12"/>
      <c r="I7" s="15"/>
      <c r="J7" s="109"/>
      <c r="K7" s="112"/>
      <c r="L7" s="109">
        <f>IF(K7=5,0.75*J7,IF(K7=6,0.4*J7,IF(K7=7,0.34*J7,IF(K7=8,1.15*J7,J7))))</f>
        <v>0</v>
      </c>
      <c r="M7" s="95"/>
      <c r="N7" s="50"/>
      <c r="O7" s="50"/>
      <c r="P7" s="50"/>
      <c r="Q7" s="51"/>
      <c r="R7" s="316">
        <f>CEILING(IF(J7=25,J7*SUM(M7:Q7),IF(L7&gt;0,L7/12*SUM(M7:Q7),J7/12*SUM(M7:Q7))),1)</f>
        <v>0</v>
      </c>
      <c r="S7" s="317"/>
      <c r="T7" s="14"/>
      <c r="U7" s="16"/>
      <c r="V7" s="119">
        <f>IF(SUM(M7:Q7)=0,0,U7/SUM(M7:Q7)*R7)</f>
        <v>0</v>
      </c>
      <c r="W7" s="112">
        <v>0</v>
      </c>
      <c r="X7" s="119">
        <f>R7-V7-W7</f>
        <v>0</v>
      </c>
      <c r="Y7" s="94"/>
      <c r="Z7" s="122"/>
      <c r="AA7" s="17"/>
    </row>
    <row r="8" spans="1:27" ht="15" customHeight="1">
      <c r="A8" s="183" t="s">
        <v>22</v>
      </c>
      <c r="B8" s="184"/>
      <c r="C8" s="318"/>
      <c r="D8" s="319"/>
      <c r="E8" s="23"/>
      <c r="F8" s="23"/>
      <c r="G8" s="110"/>
      <c r="H8" s="22"/>
      <c r="I8" s="25"/>
      <c r="J8" s="110"/>
      <c r="K8" s="113"/>
      <c r="L8" s="110"/>
      <c r="M8" s="52"/>
      <c r="N8" s="53"/>
      <c r="O8" s="53"/>
      <c r="P8" s="53"/>
      <c r="Q8" s="54"/>
      <c r="R8" s="115"/>
      <c r="S8" s="116"/>
      <c r="T8" s="21"/>
      <c r="U8" s="24"/>
      <c r="V8" s="120"/>
      <c r="W8" s="113"/>
      <c r="X8" s="120"/>
      <c r="Y8" s="58"/>
      <c r="Z8" s="123"/>
      <c r="AA8" s="26"/>
    </row>
    <row r="9" spans="1:27" ht="15" customHeight="1">
      <c r="A9" s="185"/>
      <c r="B9" s="186"/>
      <c r="C9" s="199"/>
      <c r="D9" s="200"/>
      <c r="E9" s="13"/>
      <c r="F9" s="13"/>
      <c r="G9" s="109"/>
      <c r="H9" s="12"/>
      <c r="I9" s="15"/>
      <c r="J9" s="109"/>
      <c r="K9" s="112"/>
      <c r="L9" s="109">
        <f>IF(K9=5,0.75*J9,IF(K9=6,0.4*J9,IF(K9=7,0.34*J9,IF(K9=8,1.15*J9,J9))))</f>
        <v>0</v>
      </c>
      <c r="M9" s="95"/>
      <c r="N9" s="50"/>
      <c r="O9" s="50"/>
      <c r="P9" s="50"/>
      <c r="Q9" s="51"/>
      <c r="R9" s="316">
        <f>CEILING(IF(J9=25,J9*SUM(M9:Q9),IF(L9&gt;0,L9/12*SUM(M9:Q9),J9/12*SUM(M9:Q9))),1)</f>
        <v>0</v>
      </c>
      <c r="S9" s="317"/>
      <c r="T9" s="14"/>
      <c r="U9" s="16"/>
      <c r="V9" s="119">
        <f>IF(SUM(M9:Q9)=0,0,U9/SUM(M9:Q9)*R9)</f>
        <v>0</v>
      </c>
      <c r="W9" s="112">
        <v>0</v>
      </c>
      <c r="X9" s="119">
        <f>R9-V9-W9</f>
        <v>0</v>
      </c>
      <c r="Y9" s="94"/>
      <c r="Z9" s="122"/>
      <c r="AA9" s="17"/>
    </row>
    <row r="10" spans="1:27" ht="15" customHeight="1">
      <c r="A10" s="183" t="s">
        <v>22</v>
      </c>
      <c r="B10" s="184"/>
      <c r="C10" s="318"/>
      <c r="D10" s="319"/>
      <c r="E10" s="23"/>
      <c r="F10" s="23"/>
      <c r="G10" s="110"/>
      <c r="H10" s="22"/>
      <c r="I10" s="25"/>
      <c r="J10" s="110"/>
      <c r="K10" s="113"/>
      <c r="L10" s="110"/>
      <c r="M10" s="52"/>
      <c r="N10" s="53"/>
      <c r="O10" s="53"/>
      <c r="P10" s="53"/>
      <c r="Q10" s="54"/>
      <c r="R10" s="115"/>
      <c r="S10" s="116"/>
      <c r="T10" s="21"/>
      <c r="U10" s="24"/>
      <c r="V10" s="120"/>
      <c r="W10" s="113"/>
      <c r="X10" s="120"/>
      <c r="Y10" s="58"/>
      <c r="Z10" s="123"/>
      <c r="AA10" s="26"/>
    </row>
    <row r="11" spans="1:27" ht="15" customHeight="1">
      <c r="A11" s="185"/>
      <c r="B11" s="186"/>
      <c r="C11" s="199"/>
      <c r="D11" s="200"/>
      <c r="E11" s="13"/>
      <c r="F11" s="13"/>
      <c r="G11" s="109"/>
      <c r="H11" s="12"/>
      <c r="I11" s="15"/>
      <c r="J11" s="109"/>
      <c r="K11" s="112"/>
      <c r="L11" s="109">
        <f>IF(K11=5,0.75*J11,IF(K11=6,0.4*J11,IF(K11=7,0.34*J11,IF(K11=8,1.15*J11,J11))))</f>
        <v>0</v>
      </c>
      <c r="M11" s="95"/>
      <c r="N11" s="50"/>
      <c r="O11" s="50"/>
      <c r="P11" s="50"/>
      <c r="Q11" s="51"/>
      <c r="R11" s="316">
        <f>CEILING(IF(J11=25,J11*SUM(M11:Q11),IF(L11&gt;0,L11/12*SUM(M11:Q11),J11/12*SUM(M11:Q11))),1)</f>
        <v>0</v>
      </c>
      <c r="S11" s="317"/>
      <c r="T11" s="14"/>
      <c r="U11" s="16"/>
      <c r="V11" s="119">
        <f>IF(SUM(M11:Q11)=0,0,U11/SUM(M11:Q11)*R11)</f>
        <v>0</v>
      </c>
      <c r="W11" s="112">
        <v>0</v>
      </c>
      <c r="X11" s="119">
        <f>R11-V11-W11</f>
        <v>0</v>
      </c>
      <c r="Y11" s="94"/>
      <c r="Z11" s="122"/>
      <c r="AA11" s="17"/>
    </row>
    <row r="12" spans="1:27" ht="15" customHeight="1">
      <c r="A12" s="183" t="s">
        <v>22</v>
      </c>
      <c r="B12" s="184"/>
      <c r="C12" s="318"/>
      <c r="D12" s="319"/>
      <c r="E12" s="23"/>
      <c r="F12" s="23"/>
      <c r="G12" s="110"/>
      <c r="H12" s="22"/>
      <c r="I12" s="25"/>
      <c r="J12" s="110"/>
      <c r="K12" s="113"/>
      <c r="L12" s="110"/>
      <c r="M12" s="52"/>
      <c r="N12" s="53"/>
      <c r="O12" s="53"/>
      <c r="P12" s="53"/>
      <c r="Q12" s="54"/>
      <c r="R12" s="115"/>
      <c r="S12" s="116"/>
      <c r="T12" s="21"/>
      <c r="U12" s="24"/>
      <c r="V12" s="120"/>
      <c r="W12" s="113"/>
      <c r="X12" s="120"/>
      <c r="Y12" s="58"/>
      <c r="Z12" s="123"/>
      <c r="AA12" s="26"/>
    </row>
    <row r="13" spans="1:27" ht="15" customHeight="1">
      <c r="A13" s="185"/>
      <c r="B13" s="186"/>
      <c r="C13" s="199"/>
      <c r="D13" s="200"/>
      <c r="E13" s="13"/>
      <c r="F13" s="13"/>
      <c r="G13" s="109"/>
      <c r="H13" s="12"/>
      <c r="I13" s="15"/>
      <c r="J13" s="109"/>
      <c r="K13" s="112"/>
      <c r="L13" s="109">
        <f>IF(K13=5,0.75*J13,IF(K13=6,0.4*J13,IF(K13=7,0.34*J13,IF(K13=8,1.15*J13,J13))))</f>
        <v>0</v>
      </c>
      <c r="M13" s="95"/>
      <c r="N13" s="50"/>
      <c r="O13" s="50"/>
      <c r="P13" s="50"/>
      <c r="Q13" s="51"/>
      <c r="R13" s="316">
        <f>CEILING(IF(J13=25,J13*SUM(M13:Q13),IF(L13&gt;0,L13/12*SUM(M13:Q13),J13/12*SUM(M13:Q13))),1)</f>
        <v>0</v>
      </c>
      <c r="S13" s="317"/>
      <c r="T13" s="14"/>
      <c r="U13" s="16"/>
      <c r="V13" s="119">
        <f>IF(SUM(M13:Q13)=0,0,U13/SUM(M13:Q13)*R13)</f>
        <v>0</v>
      </c>
      <c r="W13" s="112">
        <v>0</v>
      </c>
      <c r="X13" s="119">
        <f>R13-V13-W13</f>
        <v>0</v>
      </c>
      <c r="Y13" s="94"/>
      <c r="Z13" s="122"/>
      <c r="AA13" s="17"/>
    </row>
    <row r="14" spans="1:27" ht="15" customHeight="1">
      <c r="A14" s="183" t="s">
        <v>22</v>
      </c>
      <c r="B14" s="184"/>
      <c r="C14" s="318"/>
      <c r="D14" s="319"/>
      <c r="E14" s="23"/>
      <c r="F14" s="23"/>
      <c r="G14" s="110"/>
      <c r="H14" s="22"/>
      <c r="I14" s="25"/>
      <c r="J14" s="110"/>
      <c r="K14" s="113"/>
      <c r="L14" s="110"/>
      <c r="M14" s="52"/>
      <c r="N14" s="53"/>
      <c r="O14" s="53"/>
      <c r="P14" s="53"/>
      <c r="Q14" s="54"/>
      <c r="R14" s="115"/>
      <c r="S14" s="116"/>
      <c r="T14" s="21"/>
      <c r="U14" s="24"/>
      <c r="V14" s="120"/>
      <c r="W14" s="113"/>
      <c r="X14" s="120"/>
      <c r="Y14" s="58"/>
      <c r="Z14" s="123"/>
      <c r="AA14" s="26"/>
    </row>
    <row r="15" spans="1:27" ht="15" customHeight="1">
      <c r="A15" s="185"/>
      <c r="B15" s="186"/>
      <c r="C15" s="199"/>
      <c r="D15" s="200"/>
      <c r="E15" s="13"/>
      <c r="F15" s="13"/>
      <c r="G15" s="109"/>
      <c r="H15" s="12"/>
      <c r="I15" s="15"/>
      <c r="J15" s="109"/>
      <c r="K15" s="112"/>
      <c r="L15" s="109">
        <f>IF(K15=5,0.75*J15,IF(K15=6,0.4*J15,IF(K15=7,0.34*J15,IF(K15=8,1.15*J15,J15))))</f>
        <v>0</v>
      </c>
      <c r="M15" s="95"/>
      <c r="N15" s="50"/>
      <c r="O15" s="50"/>
      <c r="P15" s="50"/>
      <c r="Q15" s="51"/>
      <c r="R15" s="316">
        <f>CEILING(IF(J15=25,J15*SUM(M15:Q15),IF(L15&gt;0,L15/12*SUM(M15:Q15),J15/12*SUM(M15:Q15))),1)</f>
        <v>0</v>
      </c>
      <c r="S15" s="317"/>
      <c r="T15" s="14"/>
      <c r="U15" s="16"/>
      <c r="V15" s="119">
        <f>IF(SUM(M15:Q15)=0,0,U15/SUM(M15:Q15)*R15)</f>
        <v>0</v>
      </c>
      <c r="W15" s="112">
        <v>0</v>
      </c>
      <c r="X15" s="119">
        <f>R15-V15-W15</f>
        <v>0</v>
      </c>
      <c r="Y15" s="94"/>
      <c r="Z15" s="122"/>
      <c r="AA15" s="17"/>
    </row>
    <row r="16" spans="1:27" ht="15" customHeight="1">
      <c r="A16" s="183" t="s">
        <v>22</v>
      </c>
      <c r="B16" s="184"/>
      <c r="C16" s="318"/>
      <c r="D16" s="319"/>
      <c r="E16" s="23"/>
      <c r="F16" s="23"/>
      <c r="G16" s="110"/>
      <c r="H16" s="22"/>
      <c r="I16" s="25"/>
      <c r="J16" s="110"/>
      <c r="K16" s="113"/>
      <c r="L16" s="110"/>
      <c r="M16" s="52"/>
      <c r="N16" s="53"/>
      <c r="O16" s="53"/>
      <c r="P16" s="53"/>
      <c r="Q16" s="54"/>
      <c r="R16" s="115"/>
      <c r="S16" s="116"/>
      <c r="T16" s="21"/>
      <c r="U16" s="24"/>
      <c r="V16" s="120"/>
      <c r="W16" s="113"/>
      <c r="X16" s="120"/>
      <c r="Y16" s="58"/>
      <c r="Z16" s="123"/>
      <c r="AA16" s="26"/>
    </row>
    <row r="17" spans="1:27" ht="15" customHeight="1">
      <c r="A17" s="185"/>
      <c r="B17" s="186"/>
      <c r="C17" s="199"/>
      <c r="D17" s="200"/>
      <c r="E17" s="13"/>
      <c r="F17" s="13"/>
      <c r="G17" s="109"/>
      <c r="H17" s="12"/>
      <c r="I17" s="15"/>
      <c r="J17" s="109"/>
      <c r="K17" s="112"/>
      <c r="L17" s="109">
        <f>IF(K17=5,0.75*J17,IF(K17=6,0.4*J17,IF(K17=7,0.34*J17,IF(K17=8,1.15*J17,J17))))</f>
        <v>0</v>
      </c>
      <c r="M17" s="95"/>
      <c r="N17" s="50"/>
      <c r="O17" s="50"/>
      <c r="P17" s="50"/>
      <c r="Q17" s="51"/>
      <c r="R17" s="316">
        <f>CEILING(IF(J17=25,J17*SUM(M17:Q17),IF(L17&gt;0,L17/12*SUM(M17:Q17),J17/12*SUM(M17:Q17))),1)</f>
        <v>0</v>
      </c>
      <c r="S17" s="317"/>
      <c r="T17" s="14"/>
      <c r="U17" s="16"/>
      <c r="V17" s="119">
        <f>IF(SUM(M17:Q17)=0,0,U17/SUM(M17:Q17)*R17)</f>
        <v>0</v>
      </c>
      <c r="W17" s="112">
        <v>0</v>
      </c>
      <c r="X17" s="119">
        <f>R17-V17-W17</f>
        <v>0</v>
      </c>
      <c r="Y17" s="94"/>
      <c r="Z17" s="122"/>
      <c r="AA17" s="17"/>
    </row>
    <row r="18" spans="1:27" ht="15" customHeight="1">
      <c r="A18" s="183" t="s">
        <v>22</v>
      </c>
      <c r="B18" s="184"/>
      <c r="C18" s="318"/>
      <c r="D18" s="319"/>
      <c r="E18" s="23"/>
      <c r="F18" s="23"/>
      <c r="G18" s="110"/>
      <c r="H18" s="22"/>
      <c r="I18" s="25"/>
      <c r="J18" s="110"/>
      <c r="K18" s="113"/>
      <c r="L18" s="110"/>
      <c r="M18" s="52"/>
      <c r="N18" s="53"/>
      <c r="O18" s="53"/>
      <c r="P18" s="53"/>
      <c r="Q18" s="54"/>
      <c r="R18" s="115"/>
      <c r="S18" s="116"/>
      <c r="T18" s="21"/>
      <c r="U18" s="24"/>
      <c r="V18" s="120"/>
      <c r="W18" s="113"/>
      <c r="X18" s="120"/>
      <c r="Y18" s="58"/>
      <c r="Z18" s="123"/>
      <c r="AA18" s="26"/>
    </row>
    <row r="19" spans="1:27" ht="15" customHeight="1">
      <c r="A19" s="185"/>
      <c r="B19" s="186"/>
      <c r="C19" s="199"/>
      <c r="D19" s="200"/>
      <c r="E19" s="13"/>
      <c r="F19" s="13"/>
      <c r="G19" s="109"/>
      <c r="H19" s="12"/>
      <c r="I19" s="15"/>
      <c r="J19" s="109"/>
      <c r="K19" s="112"/>
      <c r="L19" s="109">
        <f>IF(K19=5,0.75*J19,IF(K19=6,0.4*J19,IF(K19=7,0.34*J19,IF(K19=8,1.15*J19,J19))))</f>
        <v>0</v>
      </c>
      <c r="M19" s="95"/>
      <c r="N19" s="50"/>
      <c r="O19" s="50"/>
      <c r="P19" s="50"/>
      <c r="Q19" s="51"/>
      <c r="R19" s="316">
        <f>CEILING(IF(J19=25,J19*SUM(M19:Q19),IF(L19&gt;0,L19/12*SUM(M19:Q19),J19/12*SUM(M19:Q19))),1)</f>
        <v>0</v>
      </c>
      <c r="S19" s="317"/>
      <c r="T19" s="14"/>
      <c r="U19" s="16"/>
      <c r="V19" s="119">
        <f>IF(SUM(M19:Q19)=0,0,U19/SUM(M19:Q19)*R19)</f>
        <v>0</v>
      </c>
      <c r="W19" s="112">
        <v>0</v>
      </c>
      <c r="X19" s="119">
        <f>R19-V19-W19</f>
        <v>0</v>
      </c>
      <c r="Y19" s="94"/>
      <c r="Z19" s="122"/>
      <c r="AA19" s="17"/>
    </row>
    <row r="20" spans="1:27" ht="15" customHeight="1">
      <c r="A20" s="183" t="s">
        <v>22</v>
      </c>
      <c r="B20" s="184"/>
      <c r="C20" s="318"/>
      <c r="D20" s="319"/>
      <c r="E20" s="23"/>
      <c r="F20" s="23"/>
      <c r="G20" s="110"/>
      <c r="H20" s="22"/>
      <c r="I20" s="25"/>
      <c r="J20" s="110"/>
      <c r="K20" s="113"/>
      <c r="L20" s="110"/>
      <c r="M20" s="52"/>
      <c r="N20" s="53"/>
      <c r="O20" s="53"/>
      <c r="P20" s="53"/>
      <c r="Q20" s="54"/>
      <c r="R20" s="115"/>
      <c r="S20" s="116"/>
      <c r="T20" s="21"/>
      <c r="U20" s="24"/>
      <c r="V20" s="120"/>
      <c r="W20" s="113"/>
      <c r="X20" s="120"/>
      <c r="Y20" s="58"/>
      <c r="Z20" s="123"/>
      <c r="AA20" s="26"/>
    </row>
    <row r="21" spans="1:27" ht="15" customHeight="1">
      <c r="A21" s="185"/>
      <c r="B21" s="186"/>
      <c r="C21" s="199"/>
      <c r="D21" s="200"/>
      <c r="E21" s="13"/>
      <c r="F21" s="13"/>
      <c r="G21" s="109"/>
      <c r="H21" s="12"/>
      <c r="I21" s="15"/>
      <c r="J21" s="109"/>
      <c r="K21" s="112"/>
      <c r="L21" s="109">
        <f>IF(K21=5,0.75*J21,IF(K21=6,0.4*J21,IF(K21=7,0.34*J21,IF(K21=8,1.15*J21,J21))))</f>
        <v>0</v>
      </c>
      <c r="M21" s="95"/>
      <c r="N21" s="50"/>
      <c r="O21" s="50"/>
      <c r="P21" s="50"/>
      <c r="Q21" s="51"/>
      <c r="R21" s="316">
        <f>CEILING(IF(J21=25,J21*SUM(M21:Q21),IF(L21&gt;0,L21/12*SUM(M21:Q21),J21/12*SUM(M21:Q21))),1)</f>
        <v>0</v>
      </c>
      <c r="S21" s="317"/>
      <c r="T21" s="14"/>
      <c r="U21" s="16"/>
      <c r="V21" s="119">
        <f>IF(SUM(M21:Q21)=0,0,U21/SUM(M21:Q21)*R21)</f>
        <v>0</v>
      </c>
      <c r="W21" s="112">
        <v>0</v>
      </c>
      <c r="X21" s="119">
        <f>R21-V21-W21</f>
        <v>0</v>
      </c>
      <c r="Y21" s="94"/>
      <c r="Z21" s="122"/>
      <c r="AA21" s="17"/>
    </row>
    <row r="22" spans="1:27" ht="15" customHeight="1">
      <c r="A22" s="183" t="s">
        <v>22</v>
      </c>
      <c r="B22" s="184"/>
      <c r="C22" s="318"/>
      <c r="D22" s="319"/>
      <c r="E22" s="23"/>
      <c r="F22" s="23"/>
      <c r="G22" s="110"/>
      <c r="H22" s="22"/>
      <c r="I22" s="25"/>
      <c r="J22" s="110"/>
      <c r="K22" s="113"/>
      <c r="L22" s="110"/>
      <c r="M22" s="52"/>
      <c r="N22" s="53"/>
      <c r="O22" s="53"/>
      <c r="P22" s="53"/>
      <c r="Q22" s="54"/>
      <c r="R22" s="115"/>
      <c r="S22" s="116"/>
      <c r="T22" s="21"/>
      <c r="U22" s="24"/>
      <c r="V22" s="120"/>
      <c r="W22" s="113"/>
      <c r="X22" s="120"/>
      <c r="Y22" s="58"/>
      <c r="Z22" s="123"/>
      <c r="AA22" s="26"/>
    </row>
    <row r="23" spans="1:27" ht="15" customHeight="1">
      <c r="A23" s="185"/>
      <c r="B23" s="186"/>
      <c r="C23" s="199"/>
      <c r="D23" s="200"/>
      <c r="E23" s="13"/>
      <c r="F23" s="13"/>
      <c r="G23" s="109"/>
      <c r="H23" s="12"/>
      <c r="I23" s="15"/>
      <c r="J23" s="109"/>
      <c r="K23" s="112"/>
      <c r="L23" s="109">
        <f>IF(K23=5,0.75*J23,IF(K23=6,0.4*J23,IF(K23=7,0.34*J23,IF(K23=8,1.15*J23,J23))))</f>
        <v>0</v>
      </c>
      <c r="M23" s="95"/>
      <c r="N23" s="50"/>
      <c r="O23" s="50"/>
      <c r="P23" s="50"/>
      <c r="Q23" s="51"/>
      <c r="R23" s="316">
        <f>CEILING(IF(J23=25,J23*SUM(M23:Q23),IF(L23&gt;0,L23/12*SUM(M23:Q23),J23/12*SUM(M23:Q23))),1)</f>
        <v>0</v>
      </c>
      <c r="S23" s="317"/>
      <c r="T23" s="14"/>
      <c r="U23" s="16"/>
      <c r="V23" s="119">
        <f>IF(SUM(M23:Q23)=0,0,U23/SUM(M23:Q23)*R23)</f>
        <v>0</v>
      </c>
      <c r="W23" s="112">
        <v>0</v>
      </c>
      <c r="X23" s="119">
        <f>R23-V23-W23</f>
        <v>0</v>
      </c>
      <c r="Y23" s="94"/>
      <c r="Z23" s="122"/>
      <c r="AA23" s="17"/>
    </row>
    <row r="24" spans="1:27" ht="15" customHeight="1">
      <c r="A24" s="183" t="s">
        <v>22</v>
      </c>
      <c r="B24" s="184"/>
      <c r="C24" s="318"/>
      <c r="D24" s="319"/>
      <c r="E24" s="23"/>
      <c r="F24" s="23"/>
      <c r="G24" s="110"/>
      <c r="H24" s="22"/>
      <c r="I24" s="25"/>
      <c r="J24" s="110"/>
      <c r="K24" s="113"/>
      <c r="L24" s="110"/>
      <c r="M24" s="52"/>
      <c r="N24" s="53"/>
      <c r="O24" s="53"/>
      <c r="P24" s="53"/>
      <c r="Q24" s="54"/>
      <c r="R24" s="115"/>
      <c r="S24" s="116"/>
      <c r="T24" s="21"/>
      <c r="U24" s="24"/>
      <c r="V24" s="120"/>
      <c r="W24" s="113"/>
      <c r="X24" s="120"/>
      <c r="Y24" s="58"/>
      <c r="Z24" s="123"/>
      <c r="AA24" s="26"/>
    </row>
    <row r="25" spans="1:27" ht="15" customHeight="1">
      <c r="A25" s="185"/>
      <c r="B25" s="186"/>
      <c r="C25" s="199"/>
      <c r="D25" s="200"/>
      <c r="E25" s="13"/>
      <c r="F25" s="13"/>
      <c r="G25" s="109"/>
      <c r="H25" s="12"/>
      <c r="I25" s="15"/>
      <c r="J25" s="109"/>
      <c r="K25" s="112"/>
      <c r="L25" s="109">
        <f>IF(K25=5,0.75*J25,IF(K25=6,0.4*J25,IF(K25=7,0.34*J25,IF(K25=8,1.15*J25,J25))))</f>
        <v>0</v>
      </c>
      <c r="M25" s="95"/>
      <c r="N25" s="50"/>
      <c r="O25" s="50"/>
      <c r="P25" s="50"/>
      <c r="Q25" s="51"/>
      <c r="R25" s="316">
        <f>CEILING(IF(J25=25,J25*SUM(M25:Q25),IF(L25&gt;0,L25/12*SUM(M25:Q25),J25/12*SUM(M25:Q25))),1)</f>
        <v>0</v>
      </c>
      <c r="S25" s="317"/>
      <c r="T25" s="14"/>
      <c r="U25" s="16"/>
      <c r="V25" s="119">
        <f>IF(SUM(M25:Q25)=0,0,U25/SUM(M25:Q25)*R25)</f>
        <v>0</v>
      </c>
      <c r="W25" s="112">
        <v>0</v>
      </c>
      <c r="X25" s="119">
        <f>R25-V25-W25</f>
        <v>0</v>
      </c>
      <c r="Y25" s="94"/>
      <c r="Z25" s="122"/>
      <c r="AA25" s="17"/>
    </row>
    <row r="26" spans="1:27" ht="15" customHeight="1">
      <c r="A26" s="183" t="s">
        <v>22</v>
      </c>
      <c r="B26" s="184"/>
      <c r="C26" s="318"/>
      <c r="D26" s="319"/>
      <c r="E26" s="23"/>
      <c r="F26" s="23"/>
      <c r="G26" s="110"/>
      <c r="H26" s="22"/>
      <c r="I26" s="25"/>
      <c r="J26" s="110"/>
      <c r="K26" s="113"/>
      <c r="L26" s="110"/>
      <c r="M26" s="52"/>
      <c r="N26" s="53"/>
      <c r="O26" s="53"/>
      <c r="P26" s="53"/>
      <c r="Q26" s="54"/>
      <c r="R26" s="115"/>
      <c r="S26" s="116"/>
      <c r="T26" s="21"/>
      <c r="U26" s="24"/>
      <c r="V26" s="120"/>
      <c r="W26" s="113"/>
      <c r="X26" s="120"/>
      <c r="Y26" s="58"/>
      <c r="Z26" s="123"/>
      <c r="AA26" s="26"/>
    </row>
    <row r="27" spans="1:27" ht="15" customHeight="1">
      <c r="A27" s="185"/>
      <c r="B27" s="186"/>
      <c r="C27" s="199"/>
      <c r="D27" s="200"/>
      <c r="E27" s="13"/>
      <c r="F27" s="13"/>
      <c r="G27" s="109"/>
      <c r="H27" s="12"/>
      <c r="I27" s="15"/>
      <c r="J27" s="109"/>
      <c r="K27" s="112"/>
      <c r="L27" s="109">
        <f>IF(K27=5,0.75*J27,IF(K27=6,0.4*J27,IF(K27=7,0.34*J27,IF(K27=8,1.15*J27,J27))))</f>
        <v>0</v>
      </c>
      <c r="M27" s="95"/>
      <c r="N27" s="50"/>
      <c r="O27" s="50"/>
      <c r="P27" s="50"/>
      <c r="Q27" s="51"/>
      <c r="R27" s="316">
        <f>CEILING(IF(J27=25,J27*SUM(M27:Q27),IF(L27&gt;0,L27/12*SUM(M27:Q27),J27/12*SUM(M27:Q27))),1)</f>
        <v>0</v>
      </c>
      <c r="S27" s="317"/>
      <c r="T27" s="14"/>
      <c r="U27" s="16"/>
      <c r="V27" s="119">
        <f>IF(SUM(M27:Q27)=0,0,U27/SUM(M27:Q27)*R27)</f>
        <v>0</v>
      </c>
      <c r="W27" s="112">
        <v>0</v>
      </c>
      <c r="X27" s="119">
        <f>R27-V27-W27</f>
        <v>0</v>
      </c>
      <c r="Y27" s="94"/>
      <c r="Z27" s="122"/>
      <c r="AA27" s="17"/>
    </row>
    <row r="28" spans="1:27" ht="15" customHeight="1">
      <c r="A28" s="183" t="s">
        <v>22</v>
      </c>
      <c r="B28" s="184"/>
      <c r="C28" s="318"/>
      <c r="D28" s="319"/>
      <c r="E28" s="23"/>
      <c r="F28" s="23"/>
      <c r="G28" s="110"/>
      <c r="H28" s="22"/>
      <c r="I28" s="25"/>
      <c r="J28" s="110"/>
      <c r="K28" s="113"/>
      <c r="L28" s="110"/>
      <c r="M28" s="52"/>
      <c r="N28" s="53"/>
      <c r="O28" s="53"/>
      <c r="P28" s="53"/>
      <c r="Q28" s="54"/>
      <c r="R28" s="115"/>
      <c r="S28" s="116"/>
      <c r="T28" s="21"/>
      <c r="U28" s="24"/>
      <c r="V28" s="120"/>
      <c r="W28" s="113"/>
      <c r="X28" s="120"/>
      <c r="Y28" s="58"/>
      <c r="Z28" s="123"/>
      <c r="AA28" s="26"/>
    </row>
    <row r="29" spans="1:27" ht="15" customHeight="1">
      <c r="A29" s="185"/>
      <c r="B29" s="186"/>
      <c r="C29" s="199"/>
      <c r="D29" s="200"/>
      <c r="E29" s="13"/>
      <c r="F29" s="13"/>
      <c r="G29" s="109"/>
      <c r="H29" s="12"/>
      <c r="I29" s="15"/>
      <c r="J29" s="109"/>
      <c r="K29" s="112"/>
      <c r="L29" s="109">
        <f>IF(K29=5,0.75*J29,IF(K29=6,0.4*J29,IF(K29=7,0.34*J29,IF(K29=8,1.15*J29,J29))))</f>
        <v>0</v>
      </c>
      <c r="M29" s="95"/>
      <c r="N29" s="50"/>
      <c r="O29" s="50"/>
      <c r="P29" s="50"/>
      <c r="Q29" s="51"/>
      <c r="R29" s="316">
        <f>CEILING(IF(J29=25,J29*SUM(M29:Q29),IF(L29&gt;0,L29/12*SUM(M29:Q29),J29/12*SUM(M29:Q29))),1)</f>
        <v>0</v>
      </c>
      <c r="S29" s="317"/>
      <c r="T29" s="14"/>
      <c r="U29" s="16"/>
      <c r="V29" s="119">
        <f>IF(SUM(M29:Q29)=0,0,U29/SUM(M29:Q29)*R29)</f>
        <v>0</v>
      </c>
      <c r="W29" s="112">
        <v>0</v>
      </c>
      <c r="X29" s="119">
        <f>R29-V29-W29</f>
        <v>0</v>
      </c>
      <c r="Y29" s="94"/>
      <c r="Z29" s="122"/>
      <c r="AA29" s="17"/>
    </row>
    <row r="30" spans="1:27" ht="15" customHeight="1">
      <c r="A30" s="183" t="s">
        <v>22</v>
      </c>
      <c r="B30" s="184"/>
      <c r="C30" s="318"/>
      <c r="D30" s="319"/>
      <c r="E30" s="23"/>
      <c r="F30" s="23"/>
      <c r="G30" s="110"/>
      <c r="H30" s="22"/>
      <c r="I30" s="25"/>
      <c r="J30" s="110"/>
      <c r="K30" s="113"/>
      <c r="L30" s="110"/>
      <c r="M30" s="52"/>
      <c r="N30" s="53"/>
      <c r="O30" s="53"/>
      <c r="P30" s="53"/>
      <c r="Q30" s="54"/>
      <c r="R30" s="115"/>
      <c r="S30" s="116"/>
      <c r="T30" s="21"/>
      <c r="U30" s="24"/>
      <c r="V30" s="120"/>
      <c r="W30" s="113"/>
      <c r="X30" s="120"/>
      <c r="Y30" s="58"/>
      <c r="Z30" s="123"/>
      <c r="AA30" s="26"/>
    </row>
    <row r="31" spans="1:27" ht="15" customHeight="1">
      <c r="A31" s="185"/>
      <c r="B31" s="186"/>
      <c r="C31" s="199"/>
      <c r="D31" s="200"/>
      <c r="E31" s="13"/>
      <c r="F31" s="13"/>
      <c r="G31" s="109"/>
      <c r="H31" s="12"/>
      <c r="I31" s="15"/>
      <c r="J31" s="109"/>
      <c r="K31" s="112"/>
      <c r="L31" s="109">
        <f>IF(K31=5,0.75*J31,IF(K31=6,0.4*J31,IF(K31=7,0.34*J31,IF(K31=8,1.15*J31,J31))))</f>
        <v>0</v>
      </c>
      <c r="M31" s="95"/>
      <c r="N31" s="50"/>
      <c r="O31" s="50"/>
      <c r="P31" s="50"/>
      <c r="Q31" s="51"/>
      <c r="R31" s="316">
        <f>CEILING(IF(J31=25,J31*SUM(M31:Q31),IF(L31&gt;0,L31/12*SUM(M31:Q31),J31/12*SUM(M31:Q31))),1)</f>
        <v>0</v>
      </c>
      <c r="S31" s="317"/>
      <c r="T31" s="14"/>
      <c r="U31" s="16"/>
      <c r="V31" s="119">
        <f>IF(SUM(M31:Q31)=0,0,U31/SUM(M31:Q31)*R31)</f>
        <v>0</v>
      </c>
      <c r="W31" s="112">
        <v>0</v>
      </c>
      <c r="X31" s="119">
        <f>R31-V31-W31</f>
        <v>0</v>
      </c>
      <c r="Y31" s="94"/>
      <c r="Z31" s="122"/>
      <c r="AA31" s="17"/>
    </row>
    <row r="32" spans="1:27" ht="15" customHeight="1">
      <c r="A32" s="183" t="s">
        <v>22</v>
      </c>
      <c r="B32" s="184"/>
      <c r="C32" s="318"/>
      <c r="D32" s="319"/>
      <c r="E32" s="23"/>
      <c r="F32" s="23"/>
      <c r="G32" s="110"/>
      <c r="H32" s="22"/>
      <c r="I32" s="25"/>
      <c r="J32" s="110"/>
      <c r="K32" s="113"/>
      <c r="L32" s="110"/>
      <c r="M32" s="52"/>
      <c r="N32" s="53"/>
      <c r="O32" s="53"/>
      <c r="P32" s="53"/>
      <c r="Q32" s="54"/>
      <c r="R32" s="115"/>
      <c r="S32" s="116"/>
      <c r="T32" s="21"/>
      <c r="U32" s="24"/>
      <c r="V32" s="120"/>
      <c r="W32" s="113"/>
      <c r="X32" s="120"/>
      <c r="Y32" s="58"/>
      <c r="Z32" s="123"/>
      <c r="AA32" s="26"/>
    </row>
    <row r="33" spans="1:27" ht="15" customHeight="1">
      <c r="A33" s="185"/>
      <c r="B33" s="186"/>
      <c r="C33" s="199"/>
      <c r="D33" s="200"/>
      <c r="E33" s="13"/>
      <c r="F33" s="13"/>
      <c r="G33" s="109"/>
      <c r="H33" s="12"/>
      <c r="I33" s="15"/>
      <c r="J33" s="109"/>
      <c r="K33" s="112"/>
      <c r="L33" s="109">
        <f>IF(K33=5,0.75*J33,IF(K33=6,0.4*J33,IF(K33=7,0.34*J33,IF(K33=8,1.15*J33,J33))))</f>
        <v>0</v>
      </c>
      <c r="M33" s="95"/>
      <c r="N33" s="50"/>
      <c r="O33" s="50"/>
      <c r="P33" s="50"/>
      <c r="Q33" s="51"/>
      <c r="R33" s="316">
        <f>CEILING(IF(J33=25,J33*SUM(M33:Q33),IF(L33&gt;0,L33/12*SUM(M33:Q33),J33/12*SUM(M33:Q33))),1)</f>
        <v>0</v>
      </c>
      <c r="S33" s="317"/>
      <c r="T33" s="14"/>
      <c r="U33" s="16"/>
      <c r="V33" s="119">
        <f>IF(SUM(M33:Q33)=0,0,U33/SUM(M33:Q33)*R33)</f>
        <v>0</v>
      </c>
      <c r="W33" s="112">
        <v>0</v>
      </c>
      <c r="X33" s="119">
        <f>R33-V33-W33</f>
        <v>0</v>
      </c>
      <c r="Y33" s="94"/>
      <c r="Z33" s="122"/>
      <c r="AA33" s="17"/>
    </row>
    <row r="34" spans="1:27" ht="15" customHeight="1" thickBot="1">
      <c r="A34" s="286" t="s">
        <v>22</v>
      </c>
      <c r="B34" s="341"/>
      <c r="C34" s="201"/>
      <c r="D34" s="202"/>
      <c r="E34" s="28"/>
      <c r="F34" s="28"/>
      <c r="G34" s="111"/>
      <c r="H34" s="30"/>
      <c r="I34" s="31"/>
      <c r="J34" s="111"/>
      <c r="K34" s="114"/>
      <c r="L34" s="111"/>
      <c r="M34" s="55"/>
      <c r="N34" s="56"/>
      <c r="O34" s="56"/>
      <c r="P34" s="56"/>
      <c r="Q34" s="57"/>
      <c r="R34" s="125"/>
      <c r="S34" s="126"/>
      <c r="T34" s="29"/>
      <c r="U34" s="27"/>
      <c r="V34" s="127"/>
      <c r="W34" s="114"/>
      <c r="X34" s="127"/>
      <c r="Y34" s="90"/>
      <c r="Z34" s="128"/>
      <c r="AA34" s="33"/>
    </row>
    <row r="35" spans="1:27" ht="13.5" thickBot="1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05" t="s">
        <v>56</v>
      </c>
      <c r="N35" s="406"/>
      <c r="O35" s="406"/>
      <c r="P35" s="406"/>
      <c r="Q35" s="407"/>
      <c r="R35" s="403">
        <f>SUM(R7:R34)</f>
        <v>0</v>
      </c>
      <c r="S35" s="404"/>
      <c r="T35" s="34"/>
      <c r="U35" s="34"/>
      <c r="V35" s="129">
        <f>SUM(V7:V34)</f>
        <v>0</v>
      </c>
      <c r="W35" s="129">
        <f>SUM(W7:W34)</f>
        <v>0</v>
      </c>
      <c r="X35" s="129">
        <f>SUM(X7:X34)</f>
        <v>0</v>
      </c>
      <c r="Y35" s="20"/>
      <c r="Z35" s="129">
        <f>SUM(Z7:Z34)</f>
        <v>0</v>
      </c>
      <c r="AA35" s="20"/>
    </row>
    <row r="36" spans="1:19" ht="12.75">
      <c r="A36" s="18"/>
      <c r="B36" s="18"/>
      <c r="C36" s="18"/>
      <c r="E36" s="18"/>
      <c r="G36" s="18"/>
      <c r="P36" s="18"/>
      <c r="Q36" s="18"/>
      <c r="R36" s="18"/>
      <c r="S36" s="18"/>
    </row>
    <row r="37" spans="1:19" ht="12.75">
      <c r="A37" s="18"/>
      <c r="B37" s="18"/>
      <c r="C37" s="18"/>
      <c r="E37" s="18"/>
      <c r="G37" s="18"/>
      <c r="P37" s="18"/>
      <c r="Q37" s="18"/>
      <c r="R37" s="18"/>
      <c r="S37" s="18"/>
    </row>
    <row r="38" spans="1:19" ht="12.75">
      <c r="A38" s="18"/>
      <c r="B38" s="18"/>
      <c r="C38" s="18"/>
      <c r="E38" s="18"/>
      <c r="G38" s="18"/>
      <c r="P38" s="18"/>
      <c r="Q38" s="18"/>
      <c r="R38" s="18"/>
      <c r="S38" s="18"/>
    </row>
    <row r="39" spans="1:17" ht="12.75">
      <c r="A39" s="18"/>
      <c r="C39" s="18"/>
      <c r="G39" s="18"/>
      <c r="P39" s="18"/>
      <c r="Q39" s="18"/>
    </row>
    <row r="40" spans="1:17" ht="12.75">
      <c r="A40" s="18"/>
      <c r="C40" s="18"/>
      <c r="G40" s="18"/>
      <c r="P40" s="18"/>
      <c r="Q40" s="18"/>
    </row>
    <row r="41" spans="1:17" ht="12.75">
      <c r="A41" s="18"/>
      <c r="C41" s="18"/>
      <c r="G41" s="18"/>
      <c r="P41" s="18"/>
      <c r="Q41" s="18"/>
    </row>
    <row r="42" spans="1:17" ht="12.75">
      <c r="A42" s="18"/>
      <c r="C42" s="18"/>
      <c r="G42" s="18"/>
      <c r="P42" s="18"/>
      <c r="Q42" s="18"/>
    </row>
    <row r="43" spans="1:17" ht="12.75">
      <c r="A43" s="18"/>
      <c r="C43" s="18"/>
      <c r="G43" s="18"/>
      <c r="P43" s="18"/>
      <c r="Q43" s="18"/>
    </row>
    <row r="44" spans="1:17" ht="12.75">
      <c r="A44" s="18"/>
      <c r="C44" s="18"/>
      <c r="G44" s="18"/>
      <c r="P44" s="18"/>
      <c r="Q44" s="18"/>
    </row>
    <row r="45" spans="1:17" ht="12.75">
      <c r="A45" s="18"/>
      <c r="C45" s="18"/>
      <c r="G45" s="18"/>
      <c r="P45" s="18"/>
      <c r="Q45" s="18"/>
    </row>
    <row r="46" spans="1:17" ht="12.75">
      <c r="A46" s="18"/>
      <c r="C46" s="18"/>
      <c r="G46" s="18"/>
      <c r="P46" s="18"/>
      <c r="Q46" s="18"/>
    </row>
    <row r="47" spans="1:17" ht="12.75">
      <c r="A47" s="18"/>
      <c r="C47" s="18"/>
      <c r="G47" s="18"/>
      <c r="P47" s="18"/>
      <c r="Q47" s="18"/>
    </row>
    <row r="48" spans="1:17" ht="12.75">
      <c r="A48" s="18"/>
      <c r="C48" s="18"/>
      <c r="G48" s="18"/>
      <c r="P48" s="18"/>
      <c r="Q48" s="18"/>
    </row>
    <row r="49" spans="1:17" ht="12.75">
      <c r="A49" s="18"/>
      <c r="C49" s="18"/>
      <c r="G49" s="18"/>
      <c r="P49" s="18"/>
      <c r="Q49" s="18"/>
    </row>
    <row r="50" spans="1:17" ht="12.75">
      <c r="A50" s="18"/>
      <c r="C50" s="18"/>
      <c r="G50" s="18"/>
      <c r="P50" s="18"/>
      <c r="Q50" s="18"/>
    </row>
    <row r="51" spans="1:17" ht="12.75">
      <c r="A51" s="18"/>
      <c r="C51" s="18"/>
      <c r="G51" s="18"/>
      <c r="P51" s="18"/>
      <c r="Q51" s="18"/>
    </row>
    <row r="52" spans="1:17" ht="12.75">
      <c r="A52" s="18"/>
      <c r="C52" s="18"/>
      <c r="G52" s="18"/>
      <c r="P52" s="18"/>
      <c r="Q52" s="18"/>
    </row>
    <row r="53" spans="1:17" ht="12.75">
      <c r="A53" s="18"/>
      <c r="C53" s="18"/>
      <c r="G53" s="18"/>
      <c r="P53" s="18"/>
      <c r="Q53" s="18"/>
    </row>
    <row r="54" spans="1:17" ht="12.75">
      <c r="A54" s="18"/>
      <c r="C54" s="18"/>
      <c r="G54" s="18"/>
      <c r="P54" s="18"/>
      <c r="Q54" s="18"/>
    </row>
    <row r="55" spans="1:17" ht="12.75">
      <c r="A55" s="18"/>
      <c r="C55" s="18"/>
      <c r="G55" s="18"/>
      <c r="P55" s="18"/>
      <c r="Q55" s="18"/>
    </row>
    <row r="56" spans="1:17" ht="12.75">
      <c r="A56" s="18"/>
      <c r="C56" s="18"/>
      <c r="G56" s="18"/>
      <c r="P56" s="18"/>
      <c r="Q56" s="18"/>
    </row>
    <row r="57" spans="1:17" ht="12.75">
      <c r="A57" s="18"/>
      <c r="C57" s="18"/>
      <c r="G57" s="18"/>
      <c r="P57" s="18"/>
      <c r="Q57" s="18"/>
    </row>
    <row r="58" spans="1:17" ht="12.75">
      <c r="A58" s="18"/>
      <c r="C58" s="18"/>
      <c r="G58" s="18"/>
      <c r="P58" s="18"/>
      <c r="Q58" s="18"/>
    </row>
    <row r="59" spans="1:17" ht="12.75">
      <c r="A59" s="18"/>
      <c r="C59" s="18"/>
      <c r="G59" s="18"/>
      <c r="P59" s="18"/>
      <c r="Q59" s="18"/>
    </row>
    <row r="60" spans="1:17" ht="12.75">
      <c r="A60" s="18"/>
      <c r="C60" s="18"/>
      <c r="G60" s="18"/>
      <c r="P60" s="18"/>
      <c r="Q60" s="18"/>
    </row>
    <row r="61" spans="1:17" ht="12.75">
      <c r="A61" s="18"/>
      <c r="C61" s="18"/>
      <c r="G61" s="18"/>
      <c r="P61" s="18"/>
      <c r="Q61" s="18"/>
    </row>
    <row r="62" spans="1:17" ht="12.75">
      <c r="A62" s="18"/>
      <c r="C62" s="18"/>
      <c r="G62" s="18"/>
      <c r="P62" s="18"/>
      <c r="Q62" s="18"/>
    </row>
    <row r="63" spans="1:17" ht="12.75">
      <c r="A63" s="18"/>
      <c r="C63" s="18"/>
      <c r="G63" s="18"/>
      <c r="P63" s="18"/>
      <c r="Q63" s="18"/>
    </row>
    <row r="64" spans="1:17" ht="12.75">
      <c r="A64" s="18"/>
      <c r="C64" s="18"/>
      <c r="G64" s="18"/>
      <c r="P64" s="18"/>
      <c r="Q64" s="18"/>
    </row>
    <row r="65" spans="1:17" ht="12.75">
      <c r="A65" s="18"/>
      <c r="C65" s="18"/>
      <c r="G65" s="18"/>
      <c r="P65" s="18"/>
      <c r="Q65" s="18"/>
    </row>
    <row r="66" spans="1:17" ht="12.75">
      <c r="A66" s="18"/>
      <c r="C66" s="18"/>
      <c r="G66" s="18"/>
      <c r="P66" s="18"/>
      <c r="Q66" s="18"/>
    </row>
    <row r="67" spans="1:17" ht="12.75">
      <c r="A67" s="18"/>
      <c r="C67" s="18"/>
      <c r="G67" s="18"/>
      <c r="P67" s="18"/>
      <c r="Q67" s="18"/>
    </row>
    <row r="68" spans="1:17" ht="12.75">
      <c r="A68" s="18"/>
      <c r="C68" s="18"/>
      <c r="G68" s="18"/>
      <c r="P68" s="18"/>
      <c r="Q68" s="18"/>
    </row>
  </sheetData>
  <sheetProtection password="EF65" sheet="1" objects="1" scenarios="1"/>
  <mergeCells count="94">
    <mergeCell ref="R33:S33"/>
    <mergeCell ref="A34:B34"/>
    <mergeCell ref="C34:D34"/>
    <mergeCell ref="M35:Q35"/>
    <mergeCell ref="R35:S35"/>
    <mergeCell ref="A32:B32"/>
    <mergeCell ref="C32:D32"/>
    <mergeCell ref="A33:B33"/>
    <mergeCell ref="C33:D33"/>
    <mergeCell ref="R29:S29"/>
    <mergeCell ref="A30:B30"/>
    <mergeCell ref="C30:D30"/>
    <mergeCell ref="A31:B31"/>
    <mergeCell ref="C31:D31"/>
    <mergeCell ref="R31:S31"/>
    <mergeCell ref="A28:B28"/>
    <mergeCell ref="C28:D28"/>
    <mergeCell ref="A29:B29"/>
    <mergeCell ref="C29:D29"/>
    <mergeCell ref="R25:S25"/>
    <mergeCell ref="A26:B26"/>
    <mergeCell ref="C26:D26"/>
    <mergeCell ref="A27:B27"/>
    <mergeCell ref="C27:D27"/>
    <mergeCell ref="R27:S27"/>
    <mergeCell ref="A24:B24"/>
    <mergeCell ref="C24:D24"/>
    <mergeCell ref="A25:B25"/>
    <mergeCell ref="C25:D25"/>
    <mergeCell ref="R21:S21"/>
    <mergeCell ref="A22:B22"/>
    <mergeCell ref="C22:D22"/>
    <mergeCell ref="A23:B23"/>
    <mergeCell ref="C23:D23"/>
    <mergeCell ref="R23:S23"/>
    <mergeCell ref="A20:B20"/>
    <mergeCell ref="C20:D20"/>
    <mergeCell ref="A21:B21"/>
    <mergeCell ref="C21:D21"/>
    <mergeCell ref="R17:S17"/>
    <mergeCell ref="A18:B18"/>
    <mergeCell ref="C18:D18"/>
    <mergeCell ref="A19:B19"/>
    <mergeCell ref="C19:D19"/>
    <mergeCell ref="R19:S19"/>
    <mergeCell ref="A16:B16"/>
    <mergeCell ref="C16:D16"/>
    <mergeCell ref="A17:B17"/>
    <mergeCell ref="C17:D17"/>
    <mergeCell ref="R13:S13"/>
    <mergeCell ref="A14:B14"/>
    <mergeCell ref="C14:D14"/>
    <mergeCell ref="A15:B15"/>
    <mergeCell ref="C15:D15"/>
    <mergeCell ref="R15:S15"/>
    <mergeCell ref="A12:B12"/>
    <mergeCell ref="C12:D12"/>
    <mergeCell ref="A13:B13"/>
    <mergeCell ref="C13:D13"/>
    <mergeCell ref="R9:S9"/>
    <mergeCell ref="A10:B10"/>
    <mergeCell ref="C10:D10"/>
    <mergeCell ref="A11:B11"/>
    <mergeCell ref="C11:D11"/>
    <mergeCell ref="R11:S11"/>
    <mergeCell ref="A8:B8"/>
    <mergeCell ref="C8:D8"/>
    <mergeCell ref="A9:B9"/>
    <mergeCell ref="C9:D9"/>
    <mergeCell ref="C6:D6"/>
    <mergeCell ref="M6:Q6"/>
    <mergeCell ref="R6:S6"/>
    <mergeCell ref="A7:B7"/>
    <mergeCell ref="C7:D7"/>
    <mergeCell ref="R7:S7"/>
    <mergeCell ref="AA1:AA5"/>
    <mergeCell ref="A2:B2"/>
    <mergeCell ref="H2:I2"/>
    <mergeCell ref="A3:B3"/>
    <mergeCell ref="A4:B4"/>
    <mergeCell ref="H4:I4"/>
    <mergeCell ref="H5:I5"/>
    <mergeCell ref="V1:V5"/>
    <mergeCell ref="W1:W5"/>
    <mergeCell ref="X1:X5"/>
    <mergeCell ref="Y1:Z5"/>
    <mergeCell ref="L1:L5"/>
    <mergeCell ref="M1:Q4"/>
    <mergeCell ref="R1:S5"/>
    <mergeCell ref="T1:U5"/>
    <mergeCell ref="C1:E5"/>
    <mergeCell ref="F1:F5"/>
    <mergeCell ref="J1:J5"/>
    <mergeCell ref="K1:K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Mgr. Martin Štěpán</cp:lastModifiedBy>
  <cp:lastPrinted>2004-12-28T09:57:42Z</cp:lastPrinted>
  <dcterms:created xsi:type="dcterms:W3CDTF">2000-01-03T15:03:18Z</dcterms:created>
  <dcterms:modified xsi:type="dcterms:W3CDTF">2006-10-03T14:24:23Z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745124830</vt:i4>
  </property>
  <property fmtid="{D5CDD505-2E9C-101B-9397-08002B2CF9AE}" pid="3" name="_EmailSubject">
    <vt:lpwstr>Formular - Silnicni dan</vt:lpwstr>
  </property>
  <property fmtid="{D5CDD505-2E9C-101B-9397-08002B2CF9AE}" pid="4" name="_AuthorEmail">
    <vt:lpwstr>martin.stepan@aspekthm.cz</vt:lpwstr>
  </property>
  <property fmtid="{D5CDD505-2E9C-101B-9397-08002B2CF9AE}" pid="5" name="_AuthorEmailDisplayName">
    <vt:lpwstr>Martin Štěpán - AspektHM</vt:lpwstr>
  </property>
  <property fmtid="{D5CDD505-2E9C-101B-9397-08002B2CF9AE}" pid="6" name="_ReviewingToolsShownOnce">
    <vt:lpwstr/>
  </property>
</Properties>
</file>