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Prvnístrana" sheetId="1" r:id="rId1"/>
    <sheet name="Druhástrana" sheetId="2" r:id="rId2"/>
    <sheet name="Př1-str1" sheetId="3" r:id="rId3"/>
    <sheet name="Př1-str2" sheetId="4" r:id="rId4"/>
    <sheet name="Př2-str1" sheetId="5" r:id="rId5"/>
    <sheet name="Př2-str2" sheetId="6" r:id="rId6"/>
    <sheet name="Zálohy" sheetId="7" r:id="rId7"/>
  </sheets>
  <definedNames>
    <definedName name="_xlnm.Print_Area" localSheetId="1">'Druhástrana'!$A$1:$Z$32</definedName>
    <definedName name="_xlnm.Print_Area" localSheetId="0">'Prvnístrana'!$A$1:$J$44</definedName>
    <definedName name="_xlnm.Print_Area" localSheetId="2">'Př1-str1'!$A$1:$Z$33</definedName>
    <definedName name="_xlnm.Print_Area" localSheetId="3">'Př1-str2'!$A$1:$Z$35</definedName>
    <definedName name="_xlnm.Print_Area" localSheetId="4">'Př2-str1'!$A$1:$Z$33</definedName>
    <definedName name="_xlnm.Print_Area" localSheetId="5">'Př2-str2'!$A$1:$Z$35</definedName>
    <definedName name="_xlnm.Print_Area" localSheetId="6">'Zálohy'!$A$1:$B$29</definedName>
  </definedNames>
  <calcPr fullCalcOnLoad="1"/>
</workbook>
</file>

<file path=xl/comments7.xml><?xml version="1.0" encoding="utf-8"?>
<comments xmlns="http://schemas.openxmlformats.org/spreadsheetml/2006/main">
  <authors>
    <author>Martin Stepan</author>
  </authors>
  <commentList>
    <comment ref="B5" authorId="0">
      <text>
        <r>
          <rPr>
            <b/>
            <sz val="8"/>
            <rFont val="Tahoma"/>
            <family val="0"/>
          </rPr>
          <t>Martin Stepan:</t>
        </r>
        <r>
          <rPr>
            <sz val="8"/>
            <rFont val="Tahoma"/>
            <family val="0"/>
          </rPr>
          <t xml:space="preserve">
Do tohoto políčka je třeba vyplnit předpokládanou daňovou povinnost za rok 2003, kterou je třeba vypočítat ručně.
</t>
        </r>
      </text>
    </comment>
  </commentList>
</comments>
</file>

<file path=xl/sharedStrings.xml><?xml version="1.0" encoding="utf-8"?>
<sst xmlns="http://schemas.openxmlformats.org/spreadsheetml/2006/main" count="422" uniqueCount="140">
  <si>
    <t>02 Daňové identifikační číslo</t>
  </si>
  <si>
    <t>03 Rodné číslo ( identifikační číslo organizace )</t>
  </si>
  <si>
    <t>řádné</t>
  </si>
  <si>
    <t>I. ODDÍL</t>
  </si>
  <si>
    <t>Údaje o poplatníkovi</t>
  </si>
  <si>
    <t>07 Příjmení</t>
  </si>
  <si>
    <t>08 Rodné příjmení</t>
  </si>
  <si>
    <t>09 Titul</t>
  </si>
  <si>
    <t>11 Obchodní jméno právnické osoby</t>
  </si>
  <si>
    <t>12 Dodatek obchodního jména</t>
  </si>
  <si>
    <t>13 Trvalé bydliště fyzické osoby / sídlo právnické osoby</t>
  </si>
  <si>
    <t>a) obec</t>
  </si>
  <si>
    <t>c) ulice a č. orientační ( nebo část obce a č. popisné )</t>
  </si>
  <si>
    <t>d) okres</t>
  </si>
  <si>
    <t>f) telefon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</si>
  <si>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</si>
  <si>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</si>
  <si>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</si>
  <si>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</si>
  <si>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10 Jméno</t>
  </si>
  <si>
    <t>e) stát</t>
  </si>
  <si>
    <t>g) fax</t>
  </si>
  <si>
    <t>05 Počet příloh</t>
  </si>
  <si>
    <t>A</t>
  </si>
  <si>
    <t>b) PSČ</t>
  </si>
  <si>
    <t>II. ODDÍL</t>
  </si>
  <si>
    <t>FÚ</t>
  </si>
  <si>
    <t>III. ODDÍL</t>
  </si>
  <si>
    <t xml:space="preserve">Datum </t>
  </si>
  <si>
    <t>Na zálohách zaplaceno poplatníkem :</t>
  </si>
  <si>
    <t>Datum zjištění důvodů pro podání dodatečného daňového přiznání</t>
  </si>
  <si>
    <t xml:space="preserve">  /</t>
  </si>
  <si>
    <t>(16)</t>
  </si>
  <si>
    <t>Výsledná daňová povinnost</t>
  </si>
  <si>
    <t>včetně dodatečně přiznané</t>
  </si>
  <si>
    <t>Vyúčtování</t>
  </si>
  <si>
    <t>daňové</t>
  </si>
  <si>
    <t>povinnosti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</si>
  <si>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</si>
  <si>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</si>
  <si>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</si>
  <si>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</si>
  <si>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</si>
  <si>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</si>
  <si>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</si>
  <si>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sazba</t>
  </si>
  <si>
    <t>dle § 6</t>
  </si>
  <si>
    <t>v Kč</t>
  </si>
  <si>
    <t>Celková daňová povinnost</t>
  </si>
  <si>
    <t>Počty měsíců (dní)</t>
  </si>
  <si>
    <t>daňové povinnosti</t>
  </si>
  <si>
    <t>I</t>
  </si>
  <si>
    <t xml:space="preserve">FÚ </t>
  </si>
  <si>
    <t>II</t>
  </si>
  <si>
    <t>III</t>
  </si>
  <si>
    <t>Na zálohách zaplaceno</t>
  </si>
  <si>
    <t>IV</t>
  </si>
  <si>
    <t>V</t>
  </si>
  <si>
    <t>Rozdíl</t>
  </si>
  <si>
    <t>Datum :</t>
  </si>
  <si>
    <t xml:space="preserve">Jméno a </t>
  </si>
  <si>
    <t>příjmení :</t>
  </si>
  <si>
    <t>Podpis :</t>
  </si>
  <si>
    <t>Sestavil :</t>
  </si>
  <si>
    <t>Prohlašuji, že údaje v tomto přiznání jsou pravdivé a úplné.</t>
  </si>
  <si>
    <t>Osvoboz.</t>
  </si>
  <si>
    <t>§3/1 dle</t>
  </si>
  <si>
    <t>počet měsíců</t>
  </si>
  <si>
    <t>Zbývá doplatit</t>
  </si>
  <si>
    <t>Vyměřil :</t>
  </si>
  <si>
    <t>Předepsal :</t>
  </si>
  <si>
    <t>Osvobození</t>
  </si>
  <si>
    <t>dle § 3</t>
  </si>
  <si>
    <t>Sleva</t>
  </si>
  <si>
    <t>na dani</t>
  </si>
  <si>
    <t>dle § 12</t>
  </si>
  <si>
    <t>Přeplaceno</t>
  </si>
  <si>
    <t>Za FÚ</t>
  </si>
  <si>
    <t>II.ODDÍL</t>
  </si>
  <si>
    <t>Rodné číslo (IČO)</t>
  </si>
  <si>
    <t>Součet</t>
  </si>
  <si>
    <t>Příl.č.</t>
  </si>
  <si>
    <t>kód druhu vozidla</t>
  </si>
  <si>
    <t>nápravy (18)</t>
  </si>
  <si>
    <t>tuny (19)</t>
  </si>
  <si>
    <t>§ 5 b,c</t>
  </si>
  <si>
    <t>Poslední známá daňová povinnost</t>
  </si>
  <si>
    <t>Daňové identifikační číslo</t>
  </si>
  <si>
    <t>PŘIZNÁNÍ</t>
  </si>
  <si>
    <t>k dani silniční za kalendářní rok</t>
  </si>
  <si>
    <t>01 Finančnímu úřadu v, ve, pro</t>
  </si>
  <si>
    <t>Příloha k přiznání k dani silniční za kalendářní rok</t>
  </si>
  <si>
    <t>Česká republika</t>
  </si>
  <si>
    <t>Částka</t>
  </si>
  <si>
    <t>Upozornění :</t>
  </si>
  <si>
    <t>1. Výše uvedené zálohy budou platit jen v případě, že nedojde ke změnám ve vlastnictví,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</si>
  <si>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</si>
  <si>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</si>
  <si>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</si>
  <si>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mgr. Martin ŠTĚPÁN</t>
  </si>
  <si>
    <t>daňový poradce</t>
  </si>
  <si>
    <t>resp. používání vozidel ( koupě a prodej vozidla, začátek nové leasingové smlouvy, konec</t>
  </si>
  <si>
    <t>Poplatník :</t>
  </si>
  <si>
    <t>06 Kód rozlišení typu přiznání/datum</t>
  </si>
  <si>
    <t>otisk prezentačního razítka finančního úřadu</t>
  </si>
  <si>
    <t>Roční(denní)</t>
  </si>
  <si>
    <t>odst.1,2 (4)</t>
  </si>
  <si>
    <t>roční sazby</t>
  </si>
  <si>
    <t>daně § 6</t>
  </si>
  <si>
    <t>po snížení</t>
  </si>
  <si>
    <t>04 Daňové přiznání *)</t>
  </si>
  <si>
    <t xml:space="preserve">Doda-tečné daňové přizná-     ní </t>
  </si>
  <si>
    <t>Otisk razítka :</t>
  </si>
  <si>
    <t>písmene (25)</t>
  </si>
  <si>
    <t>(dní) (26)</t>
  </si>
  <si>
    <t>255407 MFin 5407 - vzor č. 9</t>
  </si>
  <si>
    <t>Čís.</t>
  </si>
  <si>
    <t>řád.</t>
  </si>
  <si>
    <t>značka) vozidla(15)</t>
  </si>
  <si>
    <t>SPZ (registrační</t>
  </si>
  <si>
    <t>Číslo odst.</t>
  </si>
  <si>
    <t>snížení resp.</t>
  </si>
  <si>
    <t>zvýšení</t>
  </si>
  <si>
    <t>Roční sazba</t>
  </si>
  <si>
    <t>resp.zvýšení</t>
  </si>
  <si>
    <t>Daň</t>
  </si>
  <si>
    <t>Daňová povinnost v Kč bez uplatnění osvobození a slevy</t>
  </si>
  <si>
    <t>Prominutí daně podle pokynu       D-205  poč.měsíců (30)   /                  částka v Kč(31)</t>
  </si>
  <si>
    <t>Pro dalších 24 vozidel</t>
  </si>
  <si>
    <t>Formulář zpracovala ASPEKT HM, daňová, účetní a auditorská kancelář, Vodňanského 4, Praha 6-Břevnov, tel. 233 356 811</t>
  </si>
  <si>
    <t>Platební kalendář záloh silniční daně pro rok 2004</t>
  </si>
  <si>
    <t>Celková daňová povinnost v roce 2004</t>
  </si>
  <si>
    <t>31.ledna 2004-doplatek 2003</t>
  </si>
  <si>
    <t>15. dubna 2004</t>
  </si>
  <si>
    <t>15. července 2004</t>
  </si>
  <si>
    <t>15. října 2004</t>
  </si>
  <si>
    <t>15. prosince 2004</t>
  </si>
  <si>
    <t>k těmto změnám dojde, je třeba vypočítat novou výši zálohy na základě nových skutečností.</t>
  </si>
  <si>
    <t>staré leasingové smlouvy ) a ve změnách v osovobození vozidel od silniční daně. Pokud</t>
  </si>
  <si>
    <t>2. Zálohy lze uhradit jednorázově nejpozději k 15. dubnu 2004.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</si>
</sst>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#,##0.00\ &quot;Kč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2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u val="single"/>
      <sz val="12"/>
      <name val="Arial"/>
      <family val="2"/>
    </font>
    <font>
      <sz val="9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60">
    <xf numFmtId="0" fontId="0" fillId="0" borderId="0" xfId="0" applyAlignment="1">
      <alignment/>
    </xf>
    <xf numFmtId="0" fontId="6" fillId="2" borderId="0" xfId="23" applyFont="1" applyFill="1" applyAlignment="1">
      <alignment/>
    </xf>
    <xf numFmtId="0" fontId="0" fillId="2" borderId="0" xfId="0" applyFill="1" applyAlignment="1">
      <alignment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2" borderId="3" xfId="23" applyFont="1" applyFill="1" applyBorder="1" applyAlignment="1" applyProtection="1">
      <alignment horizontal="center"/>
      <protection locked="0"/>
    </xf>
    <xf numFmtId="0" fontId="14" fillId="2" borderId="2" xfId="23" applyFont="1" applyFill="1" applyBorder="1" applyAlignment="1">
      <alignment horizontal="center"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3" borderId="0" xfId="23" applyFont="1" applyFill="1" applyAlignment="1">
      <alignment horizontal="center"/>
    </xf>
    <xf numFmtId="0" fontId="12" fillId="3" borderId="0" xfId="23" applyFont="1" applyFill="1" applyAlignment="1">
      <alignment/>
    </xf>
    <xf numFmtId="0" fontId="12" fillId="3" borderId="0" xfId="23" applyFont="1" applyFill="1" applyAlignment="1">
      <alignment horizontal="right"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5" borderId="5" xfId="23" applyFont="1" applyFill="1" applyBorder="1" applyAlignment="1" applyProtection="1">
      <alignment horizontal="center"/>
      <protection locked="0"/>
    </xf>
    <xf numFmtId="0" fontId="6" fillId="5" borderId="6" xfId="23" applyFont="1" applyFill="1" applyBorder="1" applyAlignment="1" applyProtection="1">
      <alignment horizontal="center"/>
      <protection locked="0"/>
    </xf>
    <xf numFmtId="2" fontId="6" fillId="5" borderId="7" xfId="23" applyNumberFormat="1" applyFont="1" applyFill="1" applyBorder="1" applyAlignment="1" applyProtection="1">
      <alignment horizontal="center"/>
      <protection locked="0"/>
    </xf>
    <xf numFmtId="1" fontId="6" fillId="5" borderId="6" xfId="23" applyNumberFormat="1" applyFont="1" applyFill="1" applyBorder="1" applyAlignment="1" applyProtection="1">
      <alignment horizontal="center"/>
      <protection locked="0"/>
    </xf>
    <xf numFmtId="1" fontId="6" fillId="5" borderId="7" xfId="23" applyNumberFormat="1" applyFont="1" applyFill="1" applyBorder="1" applyAlignment="1" applyProtection="1">
      <alignment horizontal="center"/>
      <protection locked="0"/>
    </xf>
    <xf numFmtId="0" fontId="6" fillId="5" borderId="7" xfId="23" applyFont="1" applyFill="1" applyBorder="1" applyAlignment="1" applyProtection="1">
      <alignment horizontal="center"/>
      <protection locked="0"/>
    </xf>
    <xf numFmtId="0" fontId="6" fillId="2" borderId="6" xfId="23" applyFont="1" applyFill="1" applyBorder="1" applyAlignment="1" applyProtection="1">
      <alignment horizontal="center"/>
      <protection/>
    </xf>
    <xf numFmtId="0" fontId="6" fillId="4" borderId="4" xfId="23" applyFont="1" applyFill="1" applyBorder="1" applyAlignment="1">
      <alignment/>
    </xf>
    <xf numFmtId="0" fontId="6" fillId="4" borderId="0" xfId="23" applyFont="1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6" fillId="6" borderId="6" xfId="23" applyFont="1" applyFill="1" applyBorder="1" applyAlignment="1">
      <alignment horizontal="center"/>
    </xf>
    <xf numFmtId="0" fontId="6" fillId="6" borderId="4" xfId="23" applyFont="1" applyFill="1" applyBorder="1" applyAlignment="1">
      <alignment horizontal="center"/>
    </xf>
    <xf numFmtId="0" fontId="6" fillId="6" borderId="5" xfId="23" applyFont="1" applyFill="1" applyBorder="1" applyAlignment="1">
      <alignment horizontal="center"/>
    </xf>
    <xf numFmtId="0" fontId="6" fillId="6" borderId="7" xfId="23" applyFont="1" applyFill="1" applyBorder="1" applyAlignment="1">
      <alignment horizontal="center"/>
    </xf>
    <xf numFmtId="2" fontId="6" fillId="6" borderId="7" xfId="23" applyNumberFormat="1" applyFont="1" applyFill="1" applyBorder="1" applyAlignment="1">
      <alignment horizontal="center"/>
    </xf>
    <xf numFmtId="1" fontId="6" fillId="6" borderId="6" xfId="23" applyNumberFormat="1" applyFont="1" applyFill="1" applyBorder="1" applyAlignment="1">
      <alignment horizontal="center"/>
    </xf>
    <xf numFmtId="0" fontId="6" fillId="3" borderId="5" xfId="23" applyFont="1" applyFill="1" applyBorder="1" applyAlignment="1" applyProtection="1">
      <alignment/>
      <protection/>
    </xf>
    <xf numFmtId="0" fontId="6" fillId="3" borderId="4" xfId="23" applyFont="1" applyFill="1" applyBorder="1" applyAlignment="1" applyProtection="1">
      <alignment horizontal="left"/>
      <protection/>
    </xf>
    <xf numFmtId="0" fontId="6" fillId="3" borderId="6" xfId="23" applyFont="1" applyFill="1" applyBorder="1" applyAlignment="1" applyProtection="1">
      <alignment horizontal="center"/>
      <protection/>
    </xf>
    <xf numFmtId="0" fontId="6" fillId="6" borderId="4" xfId="23" applyFont="1" applyFill="1" applyBorder="1" applyAlignment="1">
      <alignment/>
    </xf>
    <xf numFmtId="0" fontId="6" fillId="6" borderId="8" xfId="23" applyFont="1" applyFill="1" applyBorder="1" applyAlignment="1">
      <alignment horizontal="center"/>
    </xf>
    <xf numFmtId="0" fontId="6" fillId="6" borderId="9" xfId="23" applyFont="1" applyFill="1" applyBorder="1" applyAlignment="1">
      <alignment horizontal="center"/>
    </xf>
    <xf numFmtId="0" fontId="6" fillId="6" borderId="10" xfId="23" applyFont="1" applyFill="1" applyBorder="1" applyAlignment="1">
      <alignment horizontal="center"/>
    </xf>
    <xf numFmtId="0" fontId="6" fillId="6" borderId="11" xfId="23" applyFont="1" applyFill="1" applyBorder="1" applyAlignment="1">
      <alignment horizontal="center"/>
    </xf>
    <xf numFmtId="2" fontId="6" fillId="6" borderId="8" xfId="23" applyNumberFormat="1" applyFont="1" applyFill="1" applyBorder="1" applyAlignment="1">
      <alignment horizontal="center"/>
    </xf>
    <xf numFmtId="1" fontId="6" fillId="6" borderId="10" xfId="23" applyNumberFormat="1" applyFont="1" applyFill="1" applyBorder="1" applyAlignment="1">
      <alignment horizontal="center"/>
    </xf>
    <xf numFmtId="0" fontId="6" fillId="3" borderId="11" xfId="23" applyFont="1" applyFill="1" applyBorder="1" applyAlignment="1">
      <alignment horizontal="center"/>
    </xf>
    <xf numFmtId="0" fontId="6" fillId="3" borderId="9" xfId="23" applyFont="1" applyFill="1" applyBorder="1" applyAlignment="1">
      <alignment/>
    </xf>
    <xf numFmtId="0" fontId="6" fillId="3" borderId="11" xfId="23" applyFont="1" applyFill="1" applyBorder="1" applyAlignment="1">
      <alignment horizontal="left"/>
    </xf>
    <xf numFmtId="0" fontId="6" fillId="3" borderId="10" xfId="23" applyFont="1" applyFill="1" applyBorder="1" applyAlignment="1">
      <alignment horizontal="center"/>
    </xf>
    <xf numFmtId="0" fontId="6" fillId="6" borderId="11" xfId="23" applyFont="1" applyFill="1" applyBorder="1" applyAlignment="1">
      <alignment/>
    </xf>
    <xf numFmtId="0" fontId="6" fillId="6" borderId="0" xfId="23" applyFont="1" applyFill="1" applyAlignment="1">
      <alignment/>
    </xf>
    <xf numFmtId="0" fontId="18" fillId="6" borderId="0" xfId="0" applyFont="1" applyFill="1" applyBorder="1" applyAlignment="1">
      <alignment/>
    </xf>
    <xf numFmtId="0" fontId="18" fillId="6" borderId="0" xfId="0" applyFont="1" applyFill="1" applyAlignment="1">
      <alignment/>
    </xf>
    <xf numFmtId="0" fontId="17" fillId="6" borderId="7" xfId="23" applyFont="1" applyFill="1" applyBorder="1" applyAlignment="1">
      <alignment/>
    </xf>
    <xf numFmtId="0" fontId="17" fillId="6" borderId="12" xfId="23" applyFont="1" applyFill="1" applyBorder="1" applyAlignment="1">
      <alignment horizontal="center"/>
    </xf>
    <xf numFmtId="0" fontId="17" fillId="6" borderId="13" xfId="23" applyFont="1" applyFill="1" applyBorder="1" applyAlignment="1">
      <alignment/>
    </xf>
    <xf numFmtId="0" fontId="18" fillId="6" borderId="14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7" fillId="6" borderId="16" xfId="23" applyFont="1" applyFill="1" applyBorder="1" applyAlignment="1">
      <alignment/>
    </xf>
    <xf numFmtId="0" fontId="17" fillId="6" borderId="15" xfId="23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11" fillId="6" borderId="19" xfId="23" applyFont="1" applyFill="1" applyBorder="1" applyAlignment="1">
      <alignment horizontal="center"/>
    </xf>
    <xf numFmtId="0" fontId="11" fillId="6" borderId="20" xfId="23" applyFont="1" applyFill="1" applyBorder="1" applyAlignment="1">
      <alignment horizontal="center"/>
    </xf>
    <xf numFmtId="2" fontId="11" fillId="6" borderId="20" xfId="20" applyNumberFormat="1" applyFont="1" applyFill="1" applyBorder="1" applyAlignment="1">
      <alignment horizontal="center"/>
    </xf>
    <xf numFmtId="0" fontId="11" fillId="6" borderId="21" xfId="23" applyFont="1" applyFill="1" applyBorder="1" applyAlignment="1">
      <alignment horizontal="center"/>
    </xf>
    <xf numFmtId="0" fontId="6" fillId="6" borderId="7" xfId="23" applyFont="1" applyFill="1" applyBorder="1" applyAlignment="1">
      <alignment/>
    </xf>
    <xf numFmtId="0" fontId="6" fillId="6" borderId="16" xfId="23" applyFont="1" applyFill="1" applyBorder="1" applyAlignment="1">
      <alignment/>
    </xf>
    <xf numFmtId="0" fontId="11" fillId="6" borderId="22" xfId="23" applyFont="1" applyFill="1" applyBorder="1" applyAlignment="1">
      <alignment horizontal="center"/>
    </xf>
    <xf numFmtId="0" fontId="6" fillId="6" borderId="15" xfId="23" applyFont="1" applyFill="1" applyBorder="1" applyAlignment="1">
      <alignment/>
    </xf>
    <xf numFmtId="0" fontId="6" fillId="6" borderId="12" xfId="23" applyFont="1" applyFill="1" applyBorder="1" applyAlignment="1">
      <alignment/>
    </xf>
    <xf numFmtId="0" fontId="17" fillId="6" borderId="23" xfId="23" applyFont="1" applyFill="1" applyBorder="1" applyAlignment="1">
      <alignment/>
    </xf>
    <xf numFmtId="0" fontId="17" fillId="6" borderId="24" xfId="23" applyFont="1" applyFill="1" applyBorder="1" applyAlignment="1">
      <alignment/>
    </xf>
    <xf numFmtId="0" fontId="6" fillId="4" borderId="12" xfId="23" applyFont="1" applyFill="1" applyBorder="1" applyAlignment="1" applyProtection="1">
      <alignment horizontal="center"/>
      <protection locked="0"/>
    </xf>
    <xf numFmtId="0" fontId="7" fillId="6" borderId="12" xfId="23" applyFont="1" applyFill="1" applyBorder="1" applyAlignment="1">
      <alignment horizontal="center"/>
    </xf>
    <xf numFmtId="0" fontId="6" fillId="6" borderId="0" xfId="23" applyFont="1" applyFill="1" applyAlignment="1">
      <alignment horizontal="center"/>
    </xf>
    <xf numFmtId="1" fontId="6" fillId="6" borderId="7" xfId="23" applyNumberFormat="1" applyFont="1" applyFill="1" applyBorder="1" applyAlignment="1">
      <alignment horizontal="center"/>
    </xf>
    <xf numFmtId="1" fontId="6" fillId="6" borderId="8" xfId="23" applyNumberFormat="1" applyFont="1" applyFill="1" applyBorder="1" applyAlignment="1">
      <alignment horizontal="center"/>
    </xf>
    <xf numFmtId="0" fontId="17" fillId="6" borderId="14" xfId="23" applyFont="1" applyFill="1" applyBorder="1" applyAlignment="1">
      <alignment horizontal="center"/>
    </xf>
    <xf numFmtId="0" fontId="18" fillId="6" borderId="25" xfId="0" applyFont="1" applyFill="1" applyBorder="1" applyAlignment="1">
      <alignment horizontal="center"/>
    </xf>
    <xf numFmtId="0" fontId="6" fillId="5" borderId="26" xfId="23" applyFont="1" applyFill="1" applyBorder="1" applyAlignment="1" applyProtection="1">
      <alignment horizontal="center"/>
      <protection locked="0"/>
    </xf>
    <xf numFmtId="0" fontId="6" fillId="5" borderId="27" xfId="23" applyFont="1" applyFill="1" applyBorder="1" applyAlignment="1" applyProtection="1">
      <alignment horizontal="center"/>
      <protection locked="0"/>
    </xf>
    <xf numFmtId="0" fontId="6" fillId="5" borderId="28" xfId="23" applyFont="1" applyFill="1" applyBorder="1" applyAlignment="1" applyProtection="1">
      <alignment horizontal="center"/>
      <protection locked="0"/>
    </xf>
    <xf numFmtId="0" fontId="6" fillId="3" borderId="26" xfId="23" applyFont="1" applyFill="1" applyBorder="1" applyAlignment="1">
      <alignment horizontal="center"/>
    </xf>
    <xf numFmtId="0" fontId="6" fillId="3" borderId="27" xfId="23" applyFont="1" applyFill="1" applyBorder="1" applyAlignment="1">
      <alignment horizontal="center"/>
    </xf>
    <xf numFmtId="0" fontId="6" fillId="3" borderId="28" xfId="23" applyFont="1" applyFill="1" applyBorder="1" applyAlignment="1">
      <alignment horizontal="center"/>
    </xf>
    <xf numFmtId="0" fontId="6" fillId="3" borderId="29" xfId="23" applyFont="1" applyFill="1" applyBorder="1" applyAlignment="1">
      <alignment horizontal="center"/>
    </xf>
    <xf numFmtId="0" fontId="6" fillId="3" borderId="30" xfId="23" applyFont="1" applyFill="1" applyBorder="1" applyAlignment="1">
      <alignment horizontal="center"/>
    </xf>
    <xf numFmtId="0" fontId="6" fillId="3" borderId="31" xfId="23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/>
    </xf>
    <xf numFmtId="0" fontId="12" fillId="6" borderId="32" xfId="23" applyFont="1" applyFill="1" applyBorder="1" applyAlignment="1">
      <alignment/>
    </xf>
    <xf numFmtId="0" fontId="12" fillId="6" borderId="33" xfId="23" applyFont="1" applyFill="1" applyBorder="1" applyAlignment="1">
      <alignment/>
    </xf>
    <xf numFmtId="0" fontId="12" fillId="6" borderId="34" xfId="23" applyFont="1" applyFill="1" applyBorder="1" applyAlignment="1">
      <alignment/>
    </xf>
    <xf numFmtId="0" fontId="12" fillId="6" borderId="35" xfId="23" applyFont="1" applyFill="1" applyBorder="1" applyAlignment="1">
      <alignment/>
    </xf>
    <xf numFmtId="0" fontId="12" fillId="6" borderId="36" xfId="23" applyFont="1" applyFill="1" applyBorder="1" applyAlignment="1">
      <alignment horizontal="center"/>
    </xf>
    <xf numFmtId="0" fontId="12" fillId="3" borderId="35" xfId="23" applyFont="1" applyFill="1" applyBorder="1" applyAlignment="1">
      <alignment/>
    </xf>
    <xf numFmtId="0" fontId="12" fillId="6" borderId="36" xfId="23" applyFont="1" applyFill="1" applyBorder="1" applyAlignment="1">
      <alignment/>
    </xf>
    <xf numFmtId="0" fontId="12" fillId="6" borderId="37" xfId="23" applyFont="1" applyFill="1" applyBorder="1" applyAlignment="1">
      <alignment/>
    </xf>
    <xf numFmtId="0" fontId="12" fillId="6" borderId="38" xfId="23" applyFont="1" applyFill="1" applyBorder="1" applyAlignment="1">
      <alignment horizontal="center"/>
    </xf>
    <xf numFmtId="0" fontId="12" fillId="6" borderId="0" xfId="23" applyFont="1" applyFill="1" applyBorder="1" applyAlignment="1">
      <alignment horizontal="center"/>
    </xf>
    <xf numFmtId="0" fontId="12" fillId="6" borderId="39" xfId="23" applyFont="1" applyFill="1" applyBorder="1" applyAlignment="1">
      <alignment/>
    </xf>
    <xf numFmtId="0" fontId="12" fillId="6" borderId="40" xfId="23" applyFont="1" applyFill="1" applyBorder="1" applyAlignment="1">
      <alignment horizontal="center"/>
    </xf>
    <xf numFmtId="0" fontId="12" fillId="6" borderId="41" xfId="23" applyFont="1" applyFill="1" applyBorder="1" applyAlignment="1">
      <alignment horizontal="center"/>
    </xf>
    <xf numFmtId="0" fontId="12" fillId="6" borderId="42" xfId="23" applyFont="1" applyFill="1" applyBorder="1" applyAlignment="1">
      <alignment/>
    </xf>
    <xf numFmtId="0" fontId="12" fillId="6" borderId="0" xfId="23" applyFont="1" applyFill="1" applyBorder="1" applyAlignment="1">
      <alignment/>
    </xf>
    <xf numFmtId="0" fontId="12" fillId="6" borderId="0" xfId="23" applyFont="1" applyFill="1" applyBorder="1" applyAlignment="1">
      <alignment horizontal="left"/>
    </xf>
    <xf numFmtId="0" fontId="19" fillId="6" borderId="41" xfId="0" applyFont="1" applyFill="1" applyBorder="1" applyAlignment="1">
      <alignment horizontal="center"/>
    </xf>
    <xf numFmtId="0" fontId="12" fillId="3" borderId="0" xfId="23" applyFont="1" applyFill="1" applyBorder="1" applyAlignment="1">
      <alignment/>
    </xf>
    <xf numFmtId="0" fontId="12" fillId="6" borderId="24" xfId="23" applyFont="1" applyFill="1" applyBorder="1" applyAlignment="1">
      <alignment horizontal="center"/>
    </xf>
    <xf numFmtId="0" fontId="12" fillId="6" borderId="20" xfId="23" applyFont="1" applyFill="1" applyBorder="1" applyAlignment="1">
      <alignment/>
    </xf>
    <xf numFmtId="0" fontId="12" fillId="6" borderId="20" xfId="23" applyFont="1" applyFill="1" applyBorder="1" applyAlignment="1">
      <alignment horizontal="left"/>
    </xf>
    <xf numFmtId="0" fontId="12" fillId="6" borderId="43" xfId="23" applyFont="1" applyFill="1" applyBorder="1" applyAlignment="1">
      <alignment/>
    </xf>
    <xf numFmtId="0" fontId="12" fillId="6" borderId="20" xfId="23" applyFont="1" applyFill="1" applyBorder="1" applyAlignment="1">
      <alignment horizontal="center"/>
    </xf>
    <xf numFmtId="0" fontId="12" fillId="6" borderId="43" xfId="23" applyFont="1" applyFill="1" applyBorder="1" applyAlignment="1">
      <alignment horizontal="center"/>
    </xf>
    <xf numFmtId="0" fontId="12" fillId="3" borderId="20" xfId="23" applyFont="1" applyFill="1" applyBorder="1" applyAlignment="1">
      <alignment horizontal="center"/>
    </xf>
    <xf numFmtId="0" fontId="12" fillId="6" borderId="44" xfId="23" applyFont="1" applyFill="1" applyBorder="1" applyAlignment="1">
      <alignment/>
    </xf>
    <xf numFmtId="0" fontId="12" fillId="6" borderId="19" xfId="23" applyFont="1" applyFill="1" applyBorder="1" applyAlignment="1">
      <alignment/>
    </xf>
    <xf numFmtId="0" fontId="12" fillId="6" borderId="21" xfId="23" applyFont="1" applyFill="1" applyBorder="1" applyAlignment="1">
      <alignment/>
    </xf>
    <xf numFmtId="0" fontId="12" fillId="6" borderId="6" xfId="23" applyFont="1" applyFill="1" applyBorder="1" applyAlignment="1">
      <alignment horizontal="center"/>
    </xf>
    <xf numFmtId="0" fontId="12" fillId="6" borderId="4" xfId="23" applyFont="1" applyFill="1" applyBorder="1" applyAlignment="1">
      <alignment horizontal="center"/>
    </xf>
    <xf numFmtId="0" fontId="12" fillId="6" borderId="7" xfId="23" applyFont="1" applyFill="1" applyBorder="1" applyAlignment="1">
      <alignment horizontal="center"/>
    </xf>
    <xf numFmtId="0" fontId="0" fillId="7" borderId="0" xfId="0" applyFill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166" fontId="0" fillId="4" borderId="48" xfId="0" applyNumberForma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166" fontId="0" fillId="4" borderId="50" xfId="0" applyNumberForma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7" fillId="4" borderId="51" xfId="23" applyFont="1" applyFill="1" applyBorder="1" applyAlignment="1">
      <alignment horizontal="center"/>
    </xf>
    <xf numFmtId="0" fontId="6" fillId="3" borderId="9" xfId="23" applyFont="1" applyFill="1" applyBorder="1" applyAlignment="1" applyProtection="1">
      <alignment/>
      <protection/>
    </xf>
    <xf numFmtId="0" fontId="6" fillId="3" borderId="11" xfId="23" applyFont="1" applyFill="1" applyBorder="1" applyAlignment="1" applyProtection="1">
      <alignment horizontal="left"/>
      <protection/>
    </xf>
    <xf numFmtId="0" fontId="6" fillId="3" borderId="10" xfId="23" applyFont="1" applyFill="1" applyBorder="1" applyAlignment="1" applyProtection="1">
      <alignment horizontal="center"/>
      <protection/>
    </xf>
    <xf numFmtId="0" fontId="6" fillId="3" borderId="11" xfId="23" applyFont="1" applyFill="1" applyBorder="1" applyAlignment="1" applyProtection="1">
      <alignment horizontal="center"/>
      <protection/>
    </xf>
    <xf numFmtId="166" fontId="0" fillId="4" borderId="0" xfId="0" applyNumberFormat="1" applyFill="1" applyAlignment="1" applyProtection="1">
      <alignment horizontal="center"/>
      <protection locked="0"/>
    </xf>
    <xf numFmtId="0" fontId="0" fillId="4" borderId="52" xfId="0" applyFill="1" applyBorder="1" applyAlignment="1">
      <alignment horizontal="center"/>
    </xf>
    <xf numFmtId="166" fontId="0" fillId="4" borderId="53" xfId="0" applyNumberFormat="1" applyFont="1" applyFill="1" applyBorder="1" applyAlignment="1">
      <alignment horizontal="center"/>
    </xf>
    <xf numFmtId="0" fontId="6" fillId="2" borderId="4" xfId="23" applyFont="1" applyFill="1" applyBorder="1" applyAlignment="1" applyProtection="1">
      <alignment horizontal="center"/>
      <protection locked="0"/>
    </xf>
    <xf numFmtId="0" fontId="6" fillId="5" borderId="26" xfId="23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54" xfId="0" applyBorder="1" applyAlignment="1">
      <alignment/>
    </xf>
    <xf numFmtId="0" fontId="0" fillId="8" borderId="0" xfId="0" applyFill="1" applyAlignment="1">
      <alignment/>
    </xf>
    <xf numFmtId="0" fontId="0" fillId="8" borderId="24" xfId="0" applyFill="1" applyBorder="1" applyAlignment="1">
      <alignment/>
    </xf>
    <xf numFmtId="0" fontId="12" fillId="8" borderId="14" xfId="23" applyFont="1" applyFill="1" applyBorder="1" applyAlignment="1">
      <alignment horizontal="center"/>
    </xf>
    <xf numFmtId="0" fontId="0" fillId="0" borderId="55" xfId="0" applyBorder="1" applyAlignment="1">
      <alignment/>
    </xf>
    <xf numFmtId="0" fontId="1" fillId="4" borderId="0" xfId="0" applyFont="1" applyFill="1" applyAlignment="1" applyProtection="1">
      <alignment horizontal="center"/>
      <protection locked="0"/>
    </xf>
    <xf numFmtId="0" fontId="12" fillId="3" borderId="0" xfId="23" applyFont="1" applyFill="1" applyAlignment="1">
      <alignment/>
    </xf>
    <xf numFmtId="0" fontId="0" fillId="0" borderId="0" xfId="0" applyFont="1" applyAlignment="1">
      <alignment/>
    </xf>
    <xf numFmtId="0" fontId="15" fillId="3" borderId="0" xfId="23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23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3" borderId="18" xfId="23" applyFont="1" applyFill="1" applyBorder="1" applyAlignment="1">
      <alignment/>
    </xf>
    <xf numFmtId="0" fontId="0" fillId="0" borderId="18" xfId="0" applyBorder="1" applyAlignment="1">
      <alignment/>
    </xf>
    <xf numFmtId="0" fontId="12" fillId="3" borderId="56" xfId="23" applyFont="1" applyFill="1" applyBorder="1" applyAlignment="1">
      <alignment/>
    </xf>
    <xf numFmtId="0" fontId="0" fillId="0" borderId="56" xfId="0" applyBorder="1" applyAlignment="1">
      <alignment/>
    </xf>
    <xf numFmtId="0" fontId="6" fillId="3" borderId="56" xfId="23" applyFont="1" applyFill="1" applyBorder="1" applyAlignment="1">
      <alignment/>
    </xf>
    <xf numFmtId="0" fontId="6" fillId="3" borderId="35" xfId="23" applyFont="1" applyFill="1" applyBorder="1" applyAlignment="1">
      <alignment/>
    </xf>
    <xf numFmtId="0" fontId="0" fillId="0" borderId="0" xfId="0" applyAlignment="1">
      <alignment/>
    </xf>
    <xf numFmtId="0" fontId="12" fillId="3" borderId="35" xfId="23" applyFont="1" applyFill="1" applyBorder="1" applyAlignment="1">
      <alignment horizontal="left"/>
    </xf>
    <xf numFmtId="0" fontId="0" fillId="0" borderId="35" xfId="0" applyBorder="1" applyAlignment="1">
      <alignment/>
    </xf>
    <xf numFmtId="0" fontId="6" fillId="3" borderId="0" xfId="23" applyFont="1" applyFill="1" applyAlignment="1">
      <alignment/>
    </xf>
    <xf numFmtId="0" fontId="12" fillId="3" borderId="18" xfId="23" applyFont="1" applyFill="1" applyBorder="1" applyAlignment="1">
      <alignment horizontal="left"/>
    </xf>
    <xf numFmtId="0" fontId="6" fillId="2" borderId="3" xfId="23" applyFont="1" applyFill="1" applyBorder="1" applyAlignment="1" applyProtection="1">
      <alignment horizontal="left"/>
      <protection locked="0"/>
    </xf>
    <xf numFmtId="0" fontId="0" fillId="4" borderId="56" xfId="0" applyFill="1" applyBorder="1" applyAlignment="1" applyProtection="1">
      <alignment horizontal="left"/>
      <protection locked="0"/>
    </xf>
    <xf numFmtId="0" fontId="0" fillId="4" borderId="57" xfId="0" applyFill="1" applyBorder="1" applyAlignment="1" applyProtection="1">
      <alignment horizontal="left"/>
      <protection locked="0"/>
    </xf>
    <xf numFmtId="0" fontId="0" fillId="4" borderId="56" xfId="0" applyFill="1" applyBorder="1" applyAlignment="1" applyProtection="1">
      <alignment/>
      <protection locked="0"/>
    </xf>
    <xf numFmtId="0" fontId="0" fillId="4" borderId="57" xfId="0" applyFill="1" applyBorder="1" applyAlignment="1" applyProtection="1">
      <alignment/>
      <protection locked="0"/>
    </xf>
    <xf numFmtId="0" fontId="7" fillId="3" borderId="0" xfId="23" applyFont="1" applyFill="1" applyBorder="1" applyAlignment="1">
      <alignment/>
    </xf>
    <xf numFmtId="0" fontId="7" fillId="3" borderId="0" xfId="23" applyFont="1" applyFill="1" applyAlignment="1">
      <alignment/>
    </xf>
    <xf numFmtId="0" fontId="12" fillId="3" borderId="56" xfId="23" applyFont="1" applyFill="1" applyBorder="1" applyAlignment="1">
      <alignment horizontal="left"/>
    </xf>
    <xf numFmtId="0" fontId="8" fillId="3" borderId="0" xfId="23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42" xfId="0" applyBorder="1" applyAlignment="1">
      <alignment horizontal="right"/>
    </xf>
    <xf numFmtId="0" fontId="6" fillId="3" borderId="38" xfId="23" applyFont="1" applyFill="1" applyBorder="1" applyAlignment="1">
      <alignment/>
    </xf>
    <xf numFmtId="0" fontId="7" fillId="3" borderId="0" xfId="23" applyFont="1" applyFill="1" applyAlignment="1">
      <alignment horizontal="center"/>
    </xf>
    <xf numFmtId="0" fontId="6" fillId="3" borderId="0" xfId="23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2" borderId="3" xfId="23" applyFont="1" applyFill="1" applyBorder="1" applyAlignment="1" applyProtection="1">
      <alignment/>
      <protection locked="0"/>
    </xf>
    <xf numFmtId="0" fontId="13" fillId="3" borderId="0" xfId="23" applyFont="1" applyFill="1" applyAlignment="1">
      <alignment horizontal="center"/>
    </xf>
    <xf numFmtId="0" fontId="0" fillId="6" borderId="0" xfId="0" applyFill="1" applyAlignment="1">
      <alignment horizontal="center"/>
    </xf>
    <xf numFmtId="0" fontId="12" fillId="3" borderId="35" xfId="23" applyFont="1" applyFill="1" applyBorder="1" applyAlignment="1">
      <alignment/>
    </xf>
    <xf numFmtId="0" fontId="0" fillId="8" borderId="38" xfId="0" applyFill="1" applyBorder="1" applyAlignment="1">
      <alignment/>
    </xf>
    <xf numFmtId="0" fontId="0" fillId="4" borderId="58" xfId="0" applyFill="1" applyBorder="1" applyAlignment="1" applyProtection="1">
      <alignment/>
      <protection locked="0"/>
    </xf>
    <xf numFmtId="0" fontId="6" fillId="5" borderId="13" xfId="23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6" borderId="9" xfId="23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7" fillId="6" borderId="13" xfId="23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7" fillId="6" borderId="34" xfId="23" applyFont="1" applyFill="1" applyBorder="1" applyAlignment="1">
      <alignment horizontal="center"/>
    </xf>
    <xf numFmtId="0" fontId="18" fillId="6" borderId="60" xfId="0" applyFont="1" applyFill="1" applyBorder="1" applyAlignment="1">
      <alignment horizontal="center"/>
    </xf>
    <xf numFmtId="0" fontId="18" fillId="6" borderId="61" xfId="0" applyFont="1" applyFill="1" applyBorder="1" applyAlignment="1">
      <alignment horizontal="center"/>
    </xf>
    <xf numFmtId="0" fontId="6" fillId="2" borderId="5" xfId="23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7" fillId="6" borderId="35" xfId="23" applyFont="1" applyFill="1" applyBorder="1" applyAlignment="1">
      <alignment/>
    </xf>
    <xf numFmtId="0" fontId="6" fillId="6" borderId="13" xfId="23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7" fillId="6" borderId="14" xfId="23" applyFont="1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4" borderId="13" xfId="0" applyFill="1" applyBorder="1" applyAlignment="1">
      <alignment horizontal="center"/>
    </xf>
    <xf numFmtId="0" fontId="6" fillId="3" borderId="13" xfId="23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6" borderId="13" xfId="23" applyFont="1" applyFill="1" applyBorder="1" applyAlignment="1">
      <alignment/>
    </xf>
    <xf numFmtId="0" fontId="12" fillId="6" borderId="13" xfId="23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6" fillId="5" borderId="4" xfId="23" applyFont="1" applyFill="1" applyBorder="1" applyAlignment="1" applyProtection="1">
      <alignment horizontal="center"/>
      <protection locked="0"/>
    </xf>
    <xf numFmtId="0" fontId="17" fillId="6" borderId="5" xfId="23" applyFont="1" applyFill="1" applyBorder="1" applyAlignment="1">
      <alignment horizontal="center"/>
    </xf>
    <xf numFmtId="0" fontId="6" fillId="2" borderId="5" xfId="23" applyFont="1" applyFill="1" applyBorder="1" applyAlignment="1">
      <alignment horizontal="center"/>
    </xf>
    <xf numFmtId="0" fontId="6" fillId="6" borderId="5" xfId="23" applyFont="1" applyFill="1" applyBorder="1" applyAlignment="1">
      <alignment/>
    </xf>
    <xf numFmtId="0" fontId="6" fillId="6" borderId="0" xfId="23" applyFont="1" applyFill="1" applyAlignment="1">
      <alignment/>
    </xf>
    <xf numFmtId="0" fontId="6" fillId="6" borderId="20" xfId="23" applyFont="1" applyFill="1" applyBorder="1" applyAlignment="1">
      <alignment/>
    </xf>
    <xf numFmtId="0" fontId="6" fillId="6" borderId="23" xfId="23" applyFont="1" applyFill="1" applyBorder="1" applyAlignment="1">
      <alignment/>
    </xf>
    <xf numFmtId="0" fontId="12" fillId="6" borderId="19" xfId="23" applyFont="1" applyFill="1" applyBorder="1" applyAlignment="1">
      <alignment horizontal="center"/>
    </xf>
    <xf numFmtId="0" fontId="12" fillId="6" borderId="20" xfId="23" applyFont="1" applyFill="1" applyBorder="1" applyAlignment="1">
      <alignment horizontal="center"/>
    </xf>
    <xf numFmtId="0" fontId="12" fillId="3" borderId="38" xfId="23" applyFont="1" applyFill="1" applyBorder="1" applyAlignment="1">
      <alignment horizontal="center"/>
    </xf>
    <xf numFmtId="0" fontId="12" fillId="3" borderId="0" xfId="23" applyFont="1" applyFill="1" applyBorder="1" applyAlignment="1">
      <alignment horizontal="center"/>
    </xf>
    <xf numFmtId="0" fontId="12" fillId="3" borderId="42" xfId="23" applyFont="1" applyFill="1" applyBorder="1" applyAlignment="1">
      <alignment horizontal="center"/>
    </xf>
    <xf numFmtId="0" fontId="12" fillId="6" borderId="23" xfId="23" applyFont="1" applyFill="1" applyBorder="1" applyAlignment="1">
      <alignment horizontal="center"/>
    </xf>
    <xf numFmtId="0" fontId="12" fillId="6" borderId="0" xfId="23" applyFont="1" applyFill="1" applyBorder="1" applyAlignment="1">
      <alignment horizontal="center"/>
    </xf>
    <xf numFmtId="0" fontId="12" fillId="6" borderId="42" xfId="23" applyFont="1" applyFill="1" applyBorder="1" applyAlignment="1">
      <alignment horizontal="center"/>
    </xf>
    <xf numFmtId="0" fontId="17" fillId="6" borderId="4" xfId="23" applyFont="1" applyFill="1" applyBorder="1" applyAlignment="1">
      <alignment horizontal="center"/>
    </xf>
    <xf numFmtId="0" fontId="6" fillId="4" borderId="13" xfId="23" applyFont="1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7" fillId="6" borderId="22" xfId="23" applyFont="1" applyFill="1" applyBorder="1" applyAlignment="1">
      <alignment/>
    </xf>
    <xf numFmtId="0" fontId="7" fillId="6" borderId="18" xfId="23" applyFont="1" applyFill="1" applyBorder="1" applyAlignment="1">
      <alignment/>
    </xf>
    <xf numFmtId="0" fontId="12" fillId="6" borderId="38" xfId="23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12" fillId="6" borderId="32" xfId="23" applyFont="1" applyFill="1" applyBorder="1" applyAlignment="1">
      <alignment horizontal="center" wrapText="1" shrinkToFit="1"/>
    </xf>
    <xf numFmtId="0" fontId="19" fillId="0" borderId="37" xfId="0" applyFont="1" applyBorder="1" applyAlignment="1">
      <alignment horizontal="center" wrapText="1" shrinkToFit="1"/>
    </xf>
    <xf numFmtId="0" fontId="19" fillId="0" borderId="38" xfId="0" applyFont="1" applyBorder="1" applyAlignment="1">
      <alignment horizontal="center" wrapText="1" shrinkToFit="1"/>
    </xf>
    <xf numFmtId="0" fontId="19" fillId="0" borderId="42" xfId="0" applyFont="1" applyBorder="1" applyAlignment="1">
      <alignment horizontal="center" wrapText="1" shrinkToFit="1"/>
    </xf>
    <xf numFmtId="0" fontId="19" fillId="0" borderId="19" xfId="0" applyFont="1" applyBorder="1" applyAlignment="1">
      <alignment horizontal="center" wrapText="1" shrinkToFit="1"/>
    </xf>
    <xf numFmtId="0" fontId="19" fillId="0" borderId="44" xfId="0" applyFont="1" applyBorder="1" applyAlignment="1">
      <alignment horizontal="center" wrapText="1" shrinkToFit="1"/>
    </xf>
    <xf numFmtId="0" fontId="12" fillId="6" borderId="32" xfId="23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/>
    </xf>
    <xf numFmtId="0" fontId="12" fillId="6" borderId="40" xfId="23" applyFont="1" applyFill="1" applyBorder="1" applyAlignment="1">
      <alignment horizontal="center"/>
    </xf>
    <xf numFmtId="0" fontId="12" fillId="6" borderId="55" xfId="23" applyFont="1" applyFill="1" applyBorder="1" applyAlignment="1">
      <alignment horizontal="center"/>
    </xf>
    <xf numFmtId="0" fontId="12" fillId="6" borderId="62" xfId="23" applyFont="1" applyFill="1" applyBorder="1" applyAlignment="1">
      <alignment horizontal="center"/>
    </xf>
    <xf numFmtId="0" fontId="12" fillId="6" borderId="35" xfId="23" applyFont="1" applyFill="1" applyBorder="1" applyAlignment="1">
      <alignment horizontal="center"/>
    </xf>
    <xf numFmtId="0" fontId="12" fillId="6" borderId="37" xfId="23" applyFont="1" applyFill="1" applyBorder="1" applyAlignment="1">
      <alignment horizontal="center"/>
    </xf>
    <xf numFmtId="0" fontId="12" fillId="6" borderId="32" xfId="23" applyFont="1" applyFill="1" applyBorder="1" applyAlignment="1">
      <alignment horizontal="center"/>
    </xf>
    <xf numFmtId="0" fontId="12" fillId="6" borderId="44" xfId="23" applyFont="1" applyFill="1" applyBorder="1" applyAlignment="1">
      <alignment horizontal="center"/>
    </xf>
    <xf numFmtId="0" fontId="12" fillId="6" borderId="5" xfId="23" applyFont="1" applyFill="1" applyBorder="1" applyAlignment="1">
      <alignment horizontal="center"/>
    </xf>
    <xf numFmtId="0" fontId="12" fillId="3" borderId="5" xfId="23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6" fillId="2" borderId="5" xfId="23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17" fillId="4" borderId="13" xfId="23" applyFont="1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0" fontId="17" fillId="6" borderId="14" xfId="23" applyFont="1" applyFill="1" applyBorder="1" applyAlignment="1">
      <alignment horizontal="center"/>
    </xf>
    <xf numFmtId="0" fontId="18" fillId="6" borderId="55" xfId="0" applyFont="1" applyFill="1" applyBorder="1" applyAlignment="1">
      <alignment horizontal="center"/>
    </xf>
    <xf numFmtId="0" fontId="18" fillId="6" borderId="55" xfId="0" applyFont="1" applyFill="1" applyBorder="1" applyAlignment="1">
      <alignment/>
    </xf>
    <xf numFmtId="0" fontId="18" fillId="6" borderId="54" xfId="0" applyFont="1" applyFill="1" applyBorder="1" applyAlignment="1">
      <alignment/>
    </xf>
    <xf numFmtId="0" fontId="17" fillId="6" borderId="23" xfId="23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6" fillId="4" borderId="5" xfId="23" applyFon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6" fillId="4" borderId="13" xfId="23" applyFont="1" applyFill="1" applyBorder="1" applyAlignment="1" applyProtection="1">
      <alignment horizontal="center"/>
      <protection locked="0"/>
    </xf>
    <xf numFmtId="14" fontId="17" fillId="4" borderId="14" xfId="23" applyNumberFormat="1" applyFont="1" applyFill="1" applyBorder="1" applyAlignment="1" applyProtection="1">
      <alignment horizontal="center"/>
      <protection locked="0"/>
    </xf>
    <xf numFmtId="0" fontId="18" fillId="4" borderId="54" xfId="0" applyFont="1" applyFill="1" applyBorder="1" applyAlignment="1" applyProtection="1">
      <alignment horizontal="center"/>
      <protection locked="0"/>
    </xf>
    <xf numFmtId="0" fontId="17" fillId="6" borderId="22" xfId="23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18" fillId="6" borderId="20" xfId="0" applyFont="1" applyFill="1" applyBorder="1" applyAlignment="1">
      <alignment/>
    </xf>
    <xf numFmtId="0" fontId="18" fillId="6" borderId="21" xfId="0" applyFont="1" applyFill="1" applyBorder="1" applyAlignment="1">
      <alignment/>
    </xf>
    <xf numFmtId="0" fontId="18" fillId="4" borderId="16" xfId="0" applyFont="1" applyFill="1" applyBorder="1" applyAlignment="1" applyProtection="1">
      <alignment horizontal="center"/>
      <protection locked="0"/>
    </xf>
    <xf numFmtId="0" fontId="17" fillId="4" borderId="13" xfId="23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7" fillId="4" borderId="23" xfId="23" applyFont="1" applyFill="1" applyBorder="1" applyAlignment="1" applyProtection="1">
      <alignment horizontal="center" wrapText="1" shrinkToFit="1"/>
      <protection locked="0"/>
    </xf>
    <xf numFmtId="0" fontId="18" fillId="4" borderId="24" xfId="0" applyFont="1" applyFill="1" applyBorder="1" applyAlignment="1" applyProtection="1">
      <alignment horizontal="center" wrapText="1" shrinkToFit="1"/>
      <protection locked="0"/>
    </xf>
    <xf numFmtId="0" fontId="0" fillId="0" borderId="22" xfId="0" applyBorder="1" applyAlignment="1">
      <alignment horizontal="center" wrapText="1" shrinkToFit="1"/>
    </xf>
    <xf numFmtId="0" fontId="0" fillId="0" borderId="21" xfId="0" applyBorder="1" applyAlignment="1">
      <alignment horizontal="center" wrapText="1" shrinkToFit="1"/>
    </xf>
    <xf numFmtId="0" fontId="17" fillId="6" borderId="40" xfId="23" applyFont="1" applyFill="1" applyBorder="1" applyAlignment="1">
      <alignment horizontal="center" vertical="center" wrapText="1"/>
    </xf>
    <xf numFmtId="0" fontId="0" fillId="6" borderId="55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6" borderId="14" xfId="23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12" fillId="6" borderId="0" xfId="23" applyFont="1" applyFill="1" applyAlignment="1">
      <alignment horizontal="center"/>
    </xf>
    <xf numFmtId="0" fontId="17" fillId="6" borderId="14" xfId="23" applyFont="1" applyFill="1" applyBorder="1" applyAlignment="1">
      <alignment vertical="top"/>
    </xf>
    <xf numFmtId="0" fontId="17" fillId="4" borderId="14" xfId="23" applyFont="1" applyFill="1" applyBorder="1" applyAlignment="1">
      <alignment/>
    </xf>
    <xf numFmtId="0" fontId="17" fillId="6" borderId="13" xfId="23" applyFont="1" applyFill="1" applyBorder="1" applyAlignment="1">
      <alignment/>
    </xf>
    <xf numFmtId="0" fontId="18" fillId="6" borderId="13" xfId="0" applyFont="1" applyFill="1" applyBorder="1" applyAlignment="1">
      <alignment horizontal="center"/>
    </xf>
    <xf numFmtId="0" fontId="17" fillId="6" borderId="32" xfId="23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7" fillId="6" borderId="14" xfId="23" applyFont="1" applyFill="1" applyBorder="1" applyAlignment="1">
      <alignment horizontal="center" vertical="center" wrapText="1"/>
    </xf>
    <xf numFmtId="0" fontId="18" fillId="6" borderId="54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vertical="center" wrapText="1"/>
    </xf>
    <xf numFmtId="0" fontId="18" fillId="6" borderId="24" xfId="0" applyFont="1" applyFill="1" applyBorder="1" applyAlignment="1">
      <alignment vertical="center" wrapText="1"/>
    </xf>
    <xf numFmtId="0" fontId="18" fillId="6" borderId="22" xfId="0" applyFont="1" applyFill="1" applyBorder="1" applyAlignment="1">
      <alignment vertical="center" wrapText="1"/>
    </xf>
    <xf numFmtId="0" fontId="18" fillId="6" borderId="21" xfId="0" applyFont="1" applyFill="1" applyBorder="1" applyAlignment="1">
      <alignment vertical="center" wrapText="1"/>
    </xf>
    <xf numFmtId="0" fontId="17" fillId="6" borderId="63" xfId="23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vertical="center"/>
    </xf>
    <xf numFmtId="0" fontId="18" fillId="6" borderId="64" xfId="0" applyFont="1" applyFill="1" applyBorder="1" applyAlignment="1">
      <alignment vertical="center"/>
    </xf>
    <xf numFmtId="0" fontId="17" fillId="6" borderId="63" xfId="23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6" borderId="64" xfId="0" applyFill="1" applyBorder="1" applyAlignment="1">
      <alignment vertical="center"/>
    </xf>
    <xf numFmtId="0" fontId="6" fillId="6" borderId="5" xfId="23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9" fillId="6" borderId="0" xfId="23" applyFont="1" applyFill="1" applyAlignment="1">
      <alignment/>
    </xf>
    <xf numFmtId="0" fontId="7" fillId="6" borderId="17" xfId="23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0" fontId="7" fillId="4" borderId="17" xfId="23" applyFont="1" applyFill="1" applyBorder="1" applyAlignment="1">
      <alignment horizontal="center"/>
    </xf>
    <xf numFmtId="0" fontId="7" fillId="4" borderId="65" xfId="23" applyFont="1" applyFill="1" applyBorder="1" applyAlignment="1">
      <alignment horizontal="center"/>
    </xf>
    <xf numFmtId="0" fontId="6" fillId="6" borderId="18" xfId="23" applyFont="1" applyFill="1" applyBorder="1" applyAlignment="1">
      <alignment/>
    </xf>
    <xf numFmtId="0" fontId="7" fillId="6" borderId="13" xfId="23" applyFon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/>
    </xf>
    <xf numFmtId="0" fontId="0" fillId="6" borderId="16" xfId="0" applyFill="1" applyBorder="1" applyAlignment="1">
      <alignment/>
    </xf>
    <xf numFmtId="0" fontId="6" fillId="4" borderId="13" xfId="23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7" fillId="6" borderId="13" xfId="23" applyFont="1" applyFill="1" applyBorder="1" applyAlignment="1">
      <alignment horizontal="center"/>
    </xf>
    <xf numFmtId="0" fontId="6" fillId="4" borderId="13" xfId="23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6" xfId="0" applyFill="1" applyBorder="1" applyAlignment="1">
      <alignment/>
    </xf>
    <xf numFmtId="0" fontId="10" fillId="6" borderId="0" xfId="23" applyFont="1" applyFill="1" applyAlignment="1">
      <alignment horizontal="right"/>
    </xf>
    <xf numFmtId="0" fontId="6" fillId="6" borderId="55" xfId="23" applyFont="1" applyFill="1" applyBorder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EDDED3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4"/>
  <sheetViews>
    <sheetView tabSelected="1" showOutlineSymbols="0" workbookViewId="0" topLeftCell="A1">
      <selection activeCell="A3" sqref="A3:E3"/>
    </sheetView>
  </sheetViews>
  <sheetFormatPr defaultColWidth="9.140625" defaultRowHeight="12.75"/>
  <cols>
    <col min="1" max="1" width="12.00390625" style="1" customWidth="1"/>
    <col min="2" max="2" width="5.00390625" style="1" customWidth="1"/>
    <col min="3" max="3" width="12.00390625" style="1" customWidth="1"/>
    <col min="4" max="4" width="5.00390625" style="1" customWidth="1"/>
    <col min="5" max="5" width="12.00390625" style="1" customWidth="1"/>
    <col min="6" max="6" width="7.28125" style="2" customWidth="1"/>
    <col min="7" max="8" width="10.140625" style="1" customWidth="1"/>
    <col min="9" max="9" width="10.28125" style="1" customWidth="1"/>
    <col min="10" max="10" width="10.140625" style="1" customWidth="1"/>
    <col min="11" max="16384" width="9.140625" style="2" customWidth="1"/>
  </cols>
  <sheetData>
    <row r="1" spans="1:10" ht="12.75">
      <c r="A1" s="175" t="s">
        <v>18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" customHeight="1" thickBot="1">
      <c r="A2" s="152" t="s">
        <v>90</v>
      </c>
      <c r="B2" s="153"/>
      <c r="C2" s="153"/>
      <c r="D2" s="153"/>
      <c r="E2" s="153"/>
      <c r="F2" s="141"/>
      <c r="G2" s="141"/>
      <c r="H2" s="141"/>
      <c r="I2" s="141"/>
      <c r="J2" s="141"/>
    </row>
    <row r="3" spans="1:10" ht="15" customHeight="1" thickBot="1">
      <c r="A3" s="180"/>
      <c r="B3" s="166"/>
      <c r="C3" s="166"/>
      <c r="D3" s="166"/>
      <c r="E3" s="167"/>
      <c r="F3" s="142"/>
      <c r="G3" s="143" t="s">
        <v>104</v>
      </c>
      <c r="H3" s="144"/>
      <c r="I3" s="144"/>
      <c r="J3" s="140"/>
    </row>
    <row r="4" spans="1:10" ht="15" customHeight="1" thickBot="1">
      <c r="A4" s="154" t="s">
        <v>0</v>
      </c>
      <c r="B4" s="155"/>
      <c r="C4" s="155"/>
      <c r="D4" s="155"/>
      <c r="E4" s="155"/>
      <c r="F4" s="142"/>
      <c r="G4" s="139"/>
      <c r="H4" s="158"/>
      <c r="I4" s="158"/>
      <c r="J4" s="138"/>
    </row>
    <row r="5" spans="1:10" ht="15" customHeight="1" thickBot="1">
      <c r="A5" s="180"/>
      <c r="B5" s="166"/>
      <c r="C5" s="166"/>
      <c r="D5" s="166"/>
      <c r="E5" s="167"/>
      <c r="F5" s="142"/>
      <c r="G5" s="139"/>
      <c r="H5" s="158"/>
      <c r="I5" s="158"/>
      <c r="J5" s="138"/>
    </row>
    <row r="6" spans="1:10" ht="15" customHeight="1" thickBot="1">
      <c r="A6" s="154" t="s">
        <v>1</v>
      </c>
      <c r="B6" s="155"/>
      <c r="C6" s="155"/>
      <c r="D6" s="155"/>
      <c r="E6" s="155"/>
      <c r="F6" s="142"/>
      <c r="G6" s="139"/>
      <c r="H6" s="158"/>
      <c r="I6" s="158"/>
      <c r="J6" s="138"/>
    </row>
    <row r="7" spans="1:10" ht="15" customHeight="1" thickBot="1">
      <c r="A7" s="163">
        <f>+MID(A5,5,20)</f>
      </c>
      <c r="B7" s="164"/>
      <c r="C7" s="164"/>
      <c r="D7" s="164"/>
      <c r="E7" s="165"/>
      <c r="F7" s="142"/>
      <c r="G7" s="139"/>
      <c r="H7" s="158"/>
      <c r="I7" s="158"/>
      <c r="J7" s="138"/>
    </row>
    <row r="8" spans="1:10" ht="15" customHeight="1" thickBot="1">
      <c r="A8" s="183" t="s">
        <v>110</v>
      </c>
      <c r="B8" s="160"/>
      <c r="C8" s="160"/>
      <c r="D8" s="160"/>
      <c r="E8" s="160"/>
      <c r="F8" s="142"/>
      <c r="G8" s="177"/>
      <c r="H8" s="178"/>
      <c r="I8" s="178"/>
      <c r="J8" s="179"/>
    </row>
    <row r="9" spans="1:10" ht="15" customHeight="1" thickBot="1">
      <c r="A9" s="3" t="s">
        <v>2</v>
      </c>
      <c r="B9" s="7"/>
      <c r="C9" s="3" t="s">
        <v>17</v>
      </c>
      <c r="D9" s="7"/>
      <c r="E9" s="3" t="s">
        <v>17</v>
      </c>
      <c r="F9" s="184"/>
      <c r="G9" s="158"/>
      <c r="H9" s="158"/>
      <c r="I9" s="158"/>
      <c r="J9" s="158"/>
    </row>
    <row r="10" spans="1:10" ht="15" customHeight="1" thickBot="1">
      <c r="A10" s="161"/>
      <c r="B10" s="158"/>
      <c r="C10" s="158"/>
      <c r="D10" s="158"/>
      <c r="E10" s="158"/>
      <c r="F10" s="158"/>
      <c r="G10" s="158"/>
      <c r="H10" s="158"/>
      <c r="I10" s="9" t="s">
        <v>22</v>
      </c>
      <c r="J10" s="3">
        <v>0</v>
      </c>
    </row>
    <row r="11" spans="1:10" ht="15" customHeight="1">
      <c r="A11" s="161"/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15" customHeight="1" thickBot="1">
      <c r="A12" s="161"/>
      <c r="B12" s="158"/>
      <c r="C12" s="158"/>
      <c r="D12" s="158"/>
      <c r="E12" s="158"/>
      <c r="F12" s="158"/>
      <c r="G12" s="158"/>
      <c r="H12" s="152" t="s">
        <v>103</v>
      </c>
      <c r="I12" s="153"/>
      <c r="J12" s="153"/>
    </row>
    <row r="13" spans="1:10" ht="15" customHeight="1" thickBot="1">
      <c r="A13" s="158"/>
      <c r="B13" s="158"/>
      <c r="C13" s="158"/>
      <c r="D13" s="158"/>
      <c r="E13" s="158"/>
      <c r="F13" s="158"/>
      <c r="G13" s="158"/>
      <c r="H13" s="4" t="s">
        <v>23</v>
      </c>
      <c r="I13" s="185"/>
      <c r="J13" s="167"/>
    </row>
    <row r="14" spans="1:10" ht="12.75">
      <c r="A14" s="158"/>
      <c r="B14" s="158"/>
      <c r="C14" s="158"/>
      <c r="D14" s="158"/>
      <c r="E14" s="158"/>
      <c r="F14" s="158"/>
      <c r="G14" s="158"/>
      <c r="H14" s="157"/>
      <c r="I14" s="157"/>
      <c r="J14" s="157"/>
    </row>
    <row r="15" spans="1:10" ht="36.75" customHeight="1" thickBot="1">
      <c r="A15" s="181" t="s">
        <v>88</v>
      </c>
      <c r="B15" s="182"/>
      <c r="C15" s="182"/>
      <c r="D15" s="182"/>
      <c r="E15" s="182"/>
      <c r="F15" s="182"/>
      <c r="G15" s="182"/>
      <c r="H15" s="182"/>
      <c r="I15" s="182"/>
      <c r="J15" s="182"/>
    </row>
    <row r="16" spans="1:10" ht="16.5" customHeight="1" thickBot="1">
      <c r="A16" s="171" t="s">
        <v>89</v>
      </c>
      <c r="B16" s="172"/>
      <c r="C16" s="172"/>
      <c r="D16" s="172"/>
      <c r="E16" s="172"/>
      <c r="F16" s="172"/>
      <c r="G16" s="173"/>
      <c r="H16" s="5">
        <v>2003</v>
      </c>
      <c r="I16" s="174"/>
      <c r="J16" s="161"/>
    </row>
    <row r="17" spans="1:10" ht="16.5" customHeight="1">
      <c r="A17" s="175" t="s">
        <v>16</v>
      </c>
      <c r="B17" s="149"/>
      <c r="C17" s="149"/>
      <c r="D17" s="149"/>
      <c r="E17" s="149"/>
      <c r="F17" s="149"/>
      <c r="G17" s="149"/>
      <c r="H17" s="149"/>
      <c r="I17" s="149"/>
      <c r="J17" s="149"/>
    </row>
    <row r="18" spans="1:10" ht="12.75">
      <c r="A18" s="176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16.5" customHeight="1">
      <c r="A19" s="168" t="s">
        <v>3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16.5" customHeight="1">
      <c r="A20" s="169" t="s">
        <v>4</v>
      </c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ht="16.5" customHeight="1" thickBot="1">
      <c r="A21" s="162" t="s">
        <v>5</v>
      </c>
      <c r="B21" s="153"/>
      <c r="C21" s="153"/>
      <c r="D21" s="153"/>
      <c r="E21" s="153"/>
      <c r="F21" s="153"/>
      <c r="G21" s="153"/>
      <c r="H21" s="153"/>
      <c r="I21" s="153"/>
      <c r="J21" s="153"/>
    </row>
    <row r="22" spans="1:10" ht="16.5" customHeight="1" thickBot="1">
      <c r="A22" s="163"/>
      <c r="B22" s="166"/>
      <c r="C22" s="166"/>
      <c r="D22" s="166"/>
      <c r="E22" s="166"/>
      <c r="F22" s="166"/>
      <c r="G22" s="166"/>
      <c r="H22" s="166"/>
      <c r="I22" s="166"/>
      <c r="J22" s="167"/>
    </row>
    <row r="23" spans="1:10" ht="16.5" customHeight="1" thickBot="1">
      <c r="A23" s="170" t="s">
        <v>6</v>
      </c>
      <c r="B23" s="155"/>
      <c r="C23" s="155"/>
      <c r="D23" s="155"/>
      <c r="E23" s="155"/>
      <c r="F23" s="155"/>
      <c r="G23" s="155"/>
      <c r="H23" s="155"/>
      <c r="I23" s="155"/>
      <c r="J23" s="155"/>
    </row>
    <row r="24" spans="1:10" ht="16.5" customHeight="1" thickBot="1">
      <c r="A24" s="163"/>
      <c r="B24" s="166"/>
      <c r="C24" s="166"/>
      <c r="D24" s="166"/>
      <c r="E24" s="166"/>
      <c r="F24" s="166"/>
      <c r="G24" s="166"/>
      <c r="H24" s="166"/>
      <c r="I24" s="166"/>
      <c r="J24" s="167"/>
    </row>
    <row r="25" spans="1:10" ht="16.5" customHeight="1" thickBot="1">
      <c r="A25" s="170" t="s">
        <v>7</v>
      </c>
      <c r="B25" s="170"/>
      <c r="C25" s="170"/>
      <c r="D25" s="170"/>
      <c r="E25" s="170"/>
      <c r="F25" s="159"/>
      <c r="G25" s="170" t="s">
        <v>19</v>
      </c>
      <c r="H25" s="155"/>
      <c r="I25" s="155"/>
      <c r="J25" s="155"/>
    </row>
    <row r="26" spans="1:10" ht="16.5" customHeight="1" thickBot="1">
      <c r="A26" s="163"/>
      <c r="B26" s="164"/>
      <c r="C26" s="164"/>
      <c r="D26" s="164"/>
      <c r="E26" s="165"/>
      <c r="F26" s="158"/>
      <c r="G26" s="163"/>
      <c r="H26" s="166"/>
      <c r="I26" s="166"/>
      <c r="J26" s="167"/>
    </row>
    <row r="27" spans="1:10" ht="16.5" customHeight="1" thickBot="1">
      <c r="A27" s="162" t="s">
        <v>8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16.5" customHeight="1" thickBot="1">
      <c r="A28" s="163"/>
      <c r="B28" s="166"/>
      <c r="C28" s="166"/>
      <c r="D28" s="166"/>
      <c r="E28" s="166"/>
      <c r="F28" s="166"/>
      <c r="G28" s="166"/>
      <c r="H28" s="166"/>
      <c r="I28" s="166"/>
      <c r="J28" s="167"/>
    </row>
    <row r="29" spans="1:10" ht="16.5" customHeight="1" thickBot="1">
      <c r="A29" s="170" t="s">
        <v>9</v>
      </c>
      <c r="B29" s="170"/>
      <c r="C29" s="170"/>
      <c r="D29" s="170"/>
      <c r="E29" s="170"/>
      <c r="F29" s="159"/>
      <c r="G29" s="160"/>
      <c r="H29" s="160"/>
      <c r="I29" s="160"/>
      <c r="J29" s="160"/>
    </row>
    <row r="30" spans="1:10" ht="16.5" customHeight="1" thickBot="1">
      <c r="A30" s="163"/>
      <c r="B30" s="164"/>
      <c r="C30" s="164"/>
      <c r="D30" s="164"/>
      <c r="E30" s="165"/>
      <c r="F30" s="158"/>
      <c r="G30" s="158"/>
      <c r="H30" s="158"/>
      <c r="I30" s="158"/>
      <c r="J30" s="158"/>
    </row>
    <row r="31" spans="1:10" ht="16.5" customHeight="1">
      <c r="A31" s="159" t="s">
        <v>10</v>
      </c>
      <c r="B31" s="159"/>
      <c r="C31" s="159"/>
      <c r="D31" s="159"/>
      <c r="E31" s="159"/>
      <c r="F31" s="158"/>
      <c r="G31" s="158"/>
      <c r="H31" s="158"/>
      <c r="I31" s="158"/>
      <c r="J31" s="158"/>
    </row>
    <row r="32" spans="1:10" ht="16.5" customHeight="1" thickBot="1">
      <c r="A32" s="162" t="s">
        <v>11</v>
      </c>
      <c r="B32" s="162"/>
      <c r="C32" s="162"/>
      <c r="D32" s="162"/>
      <c r="E32" s="162"/>
      <c r="F32" s="162"/>
      <c r="G32" s="162"/>
      <c r="H32" s="162"/>
      <c r="I32" s="161"/>
      <c r="J32" s="8" t="s">
        <v>24</v>
      </c>
    </row>
    <row r="33" spans="1:10" ht="16.5" customHeight="1" thickBot="1">
      <c r="A33" s="163">
        <f>+A3</f>
        <v>0</v>
      </c>
      <c r="B33" s="164"/>
      <c r="C33" s="164"/>
      <c r="D33" s="164"/>
      <c r="E33" s="164"/>
      <c r="F33" s="164"/>
      <c r="G33" s="164"/>
      <c r="H33" s="165"/>
      <c r="I33" s="161"/>
      <c r="J33" s="6">
        <v>27801</v>
      </c>
    </row>
    <row r="34" spans="1:10" ht="16.5" customHeight="1" thickBot="1">
      <c r="A34" s="152" t="s">
        <v>12</v>
      </c>
      <c r="B34" s="153"/>
      <c r="C34" s="153"/>
      <c r="D34" s="153"/>
      <c r="E34" s="153"/>
      <c r="F34" s="153"/>
      <c r="G34" s="153"/>
      <c r="H34" s="153"/>
      <c r="I34" s="153"/>
      <c r="J34" s="153"/>
    </row>
    <row r="35" spans="1:10" ht="16.5" customHeight="1" thickBot="1">
      <c r="A35" s="163"/>
      <c r="B35" s="166"/>
      <c r="C35" s="166"/>
      <c r="D35" s="166"/>
      <c r="E35" s="166"/>
      <c r="F35" s="166"/>
      <c r="G35" s="166"/>
      <c r="H35" s="166"/>
      <c r="I35" s="166"/>
      <c r="J35" s="167"/>
    </row>
    <row r="36" spans="1:10" ht="16.5" customHeight="1" thickBot="1">
      <c r="A36" s="154" t="s">
        <v>13</v>
      </c>
      <c r="B36" s="155"/>
      <c r="C36" s="155"/>
      <c r="D36" s="155"/>
      <c r="E36" s="155"/>
      <c r="F36" s="157"/>
      <c r="G36" s="154" t="s">
        <v>20</v>
      </c>
      <c r="H36" s="155"/>
      <c r="I36" s="155"/>
      <c r="J36" s="155"/>
    </row>
    <row r="37" spans="1:10" ht="16.5" customHeight="1" thickBot="1">
      <c r="A37" s="163"/>
      <c r="B37" s="164"/>
      <c r="C37" s="164"/>
      <c r="D37" s="164"/>
      <c r="E37" s="165"/>
      <c r="F37" s="158"/>
      <c r="G37" s="163" t="s">
        <v>92</v>
      </c>
      <c r="H37" s="166"/>
      <c r="I37" s="166"/>
      <c r="J37" s="167"/>
    </row>
    <row r="38" spans="1:10" ht="16.5" customHeight="1" thickBot="1">
      <c r="A38" s="154" t="s">
        <v>14</v>
      </c>
      <c r="B38" s="155"/>
      <c r="C38" s="155"/>
      <c r="D38" s="155"/>
      <c r="E38" s="155"/>
      <c r="F38" s="158"/>
      <c r="G38" s="154" t="s">
        <v>21</v>
      </c>
      <c r="H38" s="155"/>
      <c r="I38" s="155"/>
      <c r="J38" s="155"/>
    </row>
    <row r="39" spans="1:10" ht="16.5" customHeight="1" thickBot="1">
      <c r="A39" s="163"/>
      <c r="B39" s="164"/>
      <c r="C39" s="164"/>
      <c r="D39" s="164"/>
      <c r="E39" s="165"/>
      <c r="F39" s="158"/>
      <c r="G39" s="163"/>
      <c r="H39" s="166"/>
      <c r="I39" s="166"/>
      <c r="J39" s="167"/>
    </row>
    <row r="40" spans="1:10" ht="16.5" customHeight="1" thickBot="1">
      <c r="A40" s="154" t="s">
        <v>15</v>
      </c>
      <c r="B40" s="155"/>
      <c r="C40" s="155"/>
      <c r="D40" s="155"/>
      <c r="E40" s="155"/>
      <c r="F40" s="158"/>
      <c r="G40" s="156"/>
      <c r="H40" s="156"/>
      <c r="I40" s="156"/>
      <c r="J40" s="156"/>
    </row>
    <row r="41" spans="1:10" ht="16.5" customHeight="1" thickBot="1">
      <c r="A41" s="163"/>
      <c r="B41" s="164"/>
      <c r="C41" s="164"/>
      <c r="D41" s="164"/>
      <c r="E41" s="165"/>
      <c r="F41" s="158"/>
      <c r="G41" s="163"/>
      <c r="H41" s="166"/>
      <c r="I41" s="166"/>
      <c r="J41" s="167"/>
    </row>
    <row r="42" spans="1:10" ht="12.75">
      <c r="A42" s="148" t="s">
        <v>129</v>
      </c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0" ht="12.75">
      <c r="A43" s="146" t="s">
        <v>115</v>
      </c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2.75">
      <c r="A44" s="150">
        <v>1</v>
      </c>
      <c r="B44" s="151"/>
      <c r="C44" s="151"/>
      <c r="D44" s="151"/>
      <c r="E44" s="151"/>
      <c r="F44" s="151"/>
      <c r="G44" s="151"/>
      <c r="H44" s="151"/>
      <c r="I44" s="151"/>
      <c r="J44" s="151"/>
    </row>
  </sheetData>
  <sheetProtection password="EF65" sheet="1" objects="1" scenarios="1"/>
  <mergeCells count="61">
    <mergeCell ref="A27:J27"/>
    <mergeCell ref="A29:E29"/>
    <mergeCell ref="A41:E41"/>
    <mergeCell ref="G41:J41"/>
    <mergeCell ref="A37:E37"/>
    <mergeCell ref="G37:J37"/>
    <mergeCell ref="A39:E39"/>
    <mergeCell ref="G39:J39"/>
    <mergeCell ref="A28:J28"/>
    <mergeCell ref="A30:E30"/>
    <mergeCell ref="A24:J24"/>
    <mergeCell ref="A26:E26"/>
    <mergeCell ref="G26:J26"/>
    <mergeCell ref="A25:E25"/>
    <mergeCell ref="G25:J25"/>
    <mergeCell ref="F25:F26"/>
    <mergeCell ref="A15:J15"/>
    <mergeCell ref="A8:E8"/>
    <mergeCell ref="F9:J9"/>
    <mergeCell ref="A10:H10"/>
    <mergeCell ref="A11:J11"/>
    <mergeCell ref="H12:J12"/>
    <mergeCell ref="H14:J14"/>
    <mergeCell ref="A12:G14"/>
    <mergeCell ref="I13:J13"/>
    <mergeCell ref="A1:J1"/>
    <mergeCell ref="A2:E2"/>
    <mergeCell ref="A4:E4"/>
    <mergeCell ref="A6:E6"/>
    <mergeCell ref="F2:J2"/>
    <mergeCell ref="F3:F8"/>
    <mergeCell ref="G3:J8"/>
    <mergeCell ref="A3:E3"/>
    <mergeCell ref="A5:E5"/>
    <mergeCell ref="A7:E7"/>
    <mergeCell ref="A16:G16"/>
    <mergeCell ref="I16:J16"/>
    <mergeCell ref="A17:J17"/>
    <mergeCell ref="A18:J18"/>
    <mergeCell ref="A19:J19"/>
    <mergeCell ref="A20:J20"/>
    <mergeCell ref="A21:J21"/>
    <mergeCell ref="A23:J23"/>
    <mergeCell ref="A22:J22"/>
    <mergeCell ref="F36:F41"/>
    <mergeCell ref="A31:E31"/>
    <mergeCell ref="F29:J31"/>
    <mergeCell ref="I32:I33"/>
    <mergeCell ref="A32:H32"/>
    <mergeCell ref="A33:H33"/>
    <mergeCell ref="A35:J35"/>
    <mergeCell ref="A43:J43"/>
    <mergeCell ref="A42:J42"/>
    <mergeCell ref="A44:J44"/>
    <mergeCell ref="A34:J34"/>
    <mergeCell ref="A36:E36"/>
    <mergeCell ref="A38:E38"/>
    <mergeCell ref="A40:E40"/>
    <mergeCell ref="G36:J36"/>
    <mergeCell ref="G38:J38"/>
    <mergeCell ref="G40:J40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3"/>
  <sheetViews>
    <sheetView showZeros="0" showOutlineSymbols="0" workbookViewId="0" topLeftCell="A1">
      <selection activeCell="S10" sqref="S10"/>
    </sheetView>
  </sheetViews>
  <sheetFormatPr defaultColWidth="9.140625" defaultRowHeight="12.75"/>
  <cols>
    <col min="1" max="1" width="2.8515625" style="21" customWidth="1"/>
    <col min="2" max="2" width="2.00390625" style="21" customWidth="1"/>
    <col min="3" max="3" width="5.7109375" style="21" customWidth="1"/>
    <col min="4" max="4" width="4.7109375" style="21" customWidth="1"/>
    <col min="5" max="5" width="3.7109375" style="21" customWidth="1"/>
    <col min="6" max="6" width="6.7109375" style="10" customWidth="1"/>
    <col min="7" max="7" width="3.7109375" style="21" customWidth="1"/>
    <col min="8" max="8" width="5.7109375" style="10" customWidth="1"/>
    <col min="9" max="10" width="9.7109375" style="10" customWidth="1"/>
    <col min="11" max="11" width="9.7109375" style="21" customWidth="1"/>
    <col min="12" max="16" width="3.7109375" style="21" customWidth="1"/>
    <col min="17" max="18" width="4.7109375" style="21" customWidth="1"/>
    <col min="19" max="19" width="3.7109375" style="21" customWidth="1"/>
    <col min="20" max="20" width="6.57421875" style="21" customWidth="1"/>
    <col min="21" max="21" width="8.7109375" style="21" customWidth="1"/>
    <col min="22" max="22" width="8.00390625" style="21" customWidth="1"/>
    <col min="23" max="23" width="8.7109375" style="21" customWidth="1"/>
    <col min="24" max="24" width="3.7109375" style="21" customWidth="1"/>
    <col min="25" max="25" width="8.7109375" style="21" customWidth="1"/>
    <col min="26" max="26" width="3.57421875" style="21" customWidth="1"/>
    <col min="27" max="16384" width="9.140625" style="10" customWidth="1"/>
  </cols>
  <sheetData>
    <row r="1" spans="1:26" ht="15" customHeight="1" thickBot="1">
      <c r="A1" s="243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s="11" customFormat="1" ht="15" customHeight="1">
      <c r="A2" s="85"/>
      <c r="B2" s="86"/>
      <c r="C2" s="261" t="s">
        <v>119</v>
      </c>
      <c r="D2" s="262"/>
      <c r="E2" s="263"/>
      <c r="F2" s="87" t="s">
        <v>38</v>
      </c>
      <c r="G2" s="88"/>
      <c r="H2" s="88"/>
      <c r="I2" s="89" t="s">
        <v>105</v>
      </c>
      <c r="J2" s="89" t="s">
        <v>120</v>
      </c>
      <c r="K2" s="89" t="s">
        <v>123</v>
      </c>
      <c r="L2" s="90"/>
      <c r="M2" s="90"/>
      <c r="N2" s="90"/>
      <c r="O2" s="90"/>
      <c r="P2" s="90"/>
      <c r="Q2" s="246" t="s">
        <v>126</v>
      </c>
      <c r="R2" s="247"/>
      <c r="S2" s="264" t="s">
        <v>65</v>
      </c>
      <c r="T2" s="263"/>
      <c r="U2" s="91"/>
      <c r="V2" s="88"/>
      <c r="W2" s="91"/>
      <c r="X2" s="252" t="s">
        <v>127</v>
      </c>
      <c r="Y2" s="253"/>
      <c r="Z2" s="92"/>
    </row>
    <row r="3" spans="1:26" s="11" customFormat="1" ht="15" customHeight="1">
      <c r="A3" s="244"/>
      <c r="B3" s="245"/>
      <c r="C3" s="233" t="s">
        <v>118</v>
      </c>
      <c r="D3" s="234"/>
      <c r="E3" s="235"/>
      <c r="F3" s="95"/>
      <c r="G3" s="259" t="s">
        <v>83</v>
      </c>
      <c r="H3" s="260"/>
      <c r="I3" s="97" t="s">
        <v>45</v>
      </c>
      <c r="J3" s="97" t="s">
        <v>121</v>
      </c>
      <c r="K3" s="97" t="s">
        <v>109</v>
      </c>
      <c r="L3" s="230" t="s">
        <v>49</v>
      </c>
      <c r="M3" s="231"/>
      <c r="N3" s="231"/>
      <c r="O3" s="231"/>
      <c r="P3" s="232"/>
      <c r="Q3" s="248"/>
      <c r="R3" s="249"/>
      <c r="S3" s="244" t="s">
        <v>66</v>
      </c>
      <c r="T3" s="235"/>
      <c r="U3" s="97" t="s">
        <v>71</v>
      </c>
      <c r="V3" s="94" t="s">
        <v>73</v>
      </c>
      <c r="W3" s="97"/>
      <c r="X3" s="254"/>
      <c r="Y3" s="255"/>
      <c r="Z3" s="98"/>
    </row>
    <row r="4" spans="1:26" s="11" customFormat="1" ht="15" customHeight="1">
      <c r="A4" s="244" t="s">
        <v>116</v>
      </c>
      <c r="B4" s="245"/>
      <c r="C4" s="99"/>
      <c r="D4" s="100" t="s">
        <v>31</v>
      </c>
      <c r="E4" s="99"/>
      <c r="F4" s="97" t="s">
        <v>39</v>
      </c>
      <c r="G4" s="99"/>
      <c r="H4" s="100" t="s">
        <v>43</v>
      </c>
      <c r="I4" s="97" t="s">
        <v>46</v>
      </c>
      <c r="J4" s="97" t="s">
        <v>122</v>
      </c>
      <c r="K4" s="97" t="s">
        <v>124</v>
      </c>
      <c r="L4" s="230" t="s">
        <v>50</v>
      </c>
      <c r="M4" s="231"/>
      <c r="N4" s="231"/>
      <c r="O4" s="231"/>
      <c r="P4" s="232"/>
      <c r="Q4" s="248"/>
      <c r="R4" s="249"/>
      <c r="S4" s="244" t="s">
        <v>113</v>
      </c>
      <c r="T4" s="235"/>
      <c r="U4" s="97" t="s">
        <v>72</v>
      </c>
      <c r="V4" s="94" t="s">
        <v>74</v>
      </c>
      <c r="W4" s="97" t="s">
        <v>125</v>
      </c>
      <c r="X4" s="254"/>
      <c r="Y4" s="255"/>
      <c r="Z4" s="98"/>
    </row>
    <row r="5" spans="1:26" s="11" customFormat="1" ht="15" customHeight="1">
      <c r="A5" s="244" t="s">
        <v>117</v>
      </c>
      <c r="B5" s="245"/>
      <c r="C5" s="233" t="s">
        <v>82</v>
      </c>
      <c r="D5" s="234"/>
      <c r="E5" s="235"/>
      <c r="F5" s="97" t="s">
        <v>40</v>
      </c>
      <c r="G5" s="244" t="s">
        <v>84</v>
      </c>
      <c r="H5" s="258"/>
      <c r="I5" s="97" t="s">
        <v>106</v>
      </c>
      <c r="J5" s="101" t="s">
        <v>107</v>
      </c>
      <c r="K5" s="97" t="s">
        <v>46</v>
      </c>
      <c r="L5" s="102"/>
      <c r="M5" s="102"/>
      <c r="N5" s="102"/>
      <c r="O5" s="102"/>
      <c r="P5" s="102"/>
      <c r="Q5" s="248"/>
      <c r="R5" s="249"/>
      <c r="S5" s="244" t="s">
        <v>67</v>
      </c>
      <c r="T5" s="235"/>
      <c r="U5" s="97" t="s">
        <v>47</v>
      </c>
      <c r="V5" s="94" t="s">
        <v>75</v>
      </c>
      <c r="W5" s="97" t="s">
        <v>47</v>
      </c>
      <c r="X5" s="254"/>
      <c r="Y5" s="255"/>
      <c r="Z5" s="98"/>
    </row>
    <row r="6" spans="1:26" s="11" customFormat="1" ht="15" customHeight="1">
      <c r="A6" s="93"/>
      <c r="B6" s="103"/>
      <c r="C6" s="104"/>
      <c r="D6" s="105" t="s">
        <v>32</v>
      </c>
      <c r="E6" s="104"/>
      <c r="F6" s="106"/>
      <c r="G6" s="228" t="s">
        <v>85</v>
      </c>
      <c r="H6" s="229"/>
      <c r="I6" s="97" t="s">
        <v>47</v>
      </c>
      <c r="J6" s="108" t="s">
        <v>108</v>
      </c>
      <c r="K6" s="97" t="s">
        <v>47</v>
      </c>
      <c r="L6" s="109" t="s">
        <v>51</v>
      </c>
      <c r="M6" s="109" t="s">
        <v>53</v>
      </c>
      <c r="N6" s="109" t="s">
        <v>54</v>
      </c>
      <c r="O6" s="109" t="s">
        <v>56</v>
      </c>
      <c r="P6" s="109" t="s">
        <v>57</v>
      </c>
      <c r="Q6" s="250"/>
      <c r="R6" s="251"/>
      <c r="S6" s="228" t="s">
        <v>114</v>
      </c>
      <c r="T6" s="265"/>
      <c r="U6" s="106"/>
      <c r="V6" s="107" t="s">
        <v>47</v>
      </c>
      <c r="W6" s="106"/>
      <c r="X6" s="256"/>
      <c r="Y6" s="257"/>
      <c r="Z6" s="110"/>
    </row>
    <row r="7" spans="1:26" ht="15" customHeight="1">
      <c r="A7" s="111"/>
      <c r="B7" s="112"/>
      <c r="C7" s="219">
        <v>15</v>
      </c>
      <c r="D7" s="220"/>
      <c r="E7" s="96">
        <v>16</v>
      </c>
      <c r="F7" s="113">
        <v>17</v>
      </c>
      <c r="G7" s="114">
        <v>18</v>
      </c>
      <c r="H7" s="107">
        <v>19</v>
      </c>
      <c r="I7" s="113">
        <v>20</v>
      </c>
      <c r="J7" s="107">
        <v>21</v>
      </c>
      <c r="K7" s="113">
        <v>22</v>
      </c>
      <c r="L7" s="267">
        <v>23</v>
      </c>
      <c r="M7" s="268"/>
      <c r="N7" s="268"/>
      <c r="O7" s="268"/>
      <c r="P7" s="269"/>
      <c r="Q7" s="266">
        <v>24</v>
      </c>
      <c r="R7" s="220"/>
      <c r="S7" s="113">
        <v>25</v>
      </c>
      <c r="T7" s="115">
        <v>26</v>
      </c>
      <c r="U7" s="113">
        <v>27</v>
      </c>
      <c r="V7" s="115">
        <v>28</v>
      </c>
      <c r="W7" s="113">
        <v>29</v>
      </c>
      <c r="X7" s="114">
        <v>30</v>
      </c>
      <c r="Y7" s="114">
        <v>31</v>
      </c>
      <c r="Z7" s="114">
        <v>32</v>
      </c>
    </row>
    <row r="8" spans="1:26" ht="15" customHeight="1">
      <c r="A8" s="283">
        <v>1</v>
      </c>
      <c r="B8" s="188"/>
      <c r="C8" s="186"/>
      <c r="D8" s="221"/>
      <c r="E8" s="13"/>
      <c r="F8" s="14"/>
      <c r="G8" s="12"/>
      <c r="H8" s="15"/>
      <c r="I8" s="16"/>
      <c r="J8" s="17"/>
      <c r="K8" s="14">
        <f>IF(OR(J8=5,J8=6),0.75*I8,IF(J8=7,0.5*I8,IF(J8=8,1.15*I8,0)))</f>
        <v>0</v>
      </c>
      <c r="L8" s="137"/>
      <c r="M8" s="76">
        <v>0</v>
      </c>
      <c r="N8" s="76">
        <v>0</v>
      </c>
      <c r="O8" s="76">
        <v>0</v>
      </c>
      <c r="P8" s="77">
        <v>0</v>
      </c>
      <c r="Q8" s="270">
        <f>CEILING(IF(I8=25,I8*SUM(L8:P8),IF(K8&gt;0,K8/12*SUM(L8:P8),I8/12*SUM(L8:P8))),1)</f>
        <v>0</v>
      </c>
      <c r="R8" s="271"/>
      <c r="S8" s="14"/>
      <c r="T8" s="18"/>
      <c r="U8" s="19">
        <f>IF(SUM(L8:P8)=0,0,T8/SUM(L8:P8)*Q8)</f>
        <v>0</v>
      </c>
      <c r="V8" s="18">
        <v>0</v>
      </c>
      <c r="W8" s="19">
        <f>Q8-U8-V8</f>
        <v>0</v>
      </c>
      <c r="X8" s="136"/>
      <c r="Y8" s="136"/>
      <c r="Z8" s="20"/>
    </row>
    <row r="9" spans="1:26" ht="15" customHeight="1">
      <c r="A9" s="337" t="s">
        <v>26</v>
      </c>
      <c r="B9" s="217"/>
      <c r="C9" s="27"/>
      <c r="D9" s="27"/>
      <c r="E9" s="26"/>
      <c r="F9" s="24"/>
      <c r="G9" s="25"/>
      <c r="H9" s="28"/>
      <c r="I9" s="29"/>
      <c r="J9" s="71"/>
      <c r="K9" s="24"/>
      <c r="L9" s="78"/>
      <c r="M9" s="79"/>
      <c r="N9" s="79"/>
      <c r="O9" s="79"/>
      <c r="P9" s="80"/>
      <c r="Q9" s="30"/>
      <c r="R9" s="31"/>
      <c r="S9" s="24"/>
      <c r="T9" s="27"/>
      <c r="U9" s="32"/>
      <c r="V9" s="27"/>
      <c r="W9" s="32"/>
      <c r="X9" s="84"/>
      <c r="Y9" s="84"/>
      <c r="Z9" s="33"/>
    </row>
    <row r="10" spans="1:26" ht="15" customHeight="1">
      <c r="A10" s="283">
        <v>2</v>
      </c>
      <c r="B10" s="188"/>
      <c r="C10" s="186"/>
      <c r="D10" s="221"/>
      <c r="E10" s="13"/>
      <c r="F10" s="14"/>
      <c r="G10" s="12"/>
      <c r="H10" s="15"/>
      <c r="I10" s="16"/>
      <c r="J10" s="17"/>
      <c r="K10" s="14">
        <f>IF(OR(J10=5,J10=6),0.75*I10,IF(J10=7,0.5*I10,IF(J10=8,1.15*I10,0)))</f>
        <v>0</v>
      </c>
      <c r="L10" s="75">
        <v>0</v>
      </c>
      <c r="M10" s="76">
        <v>0</v>
      </c>
      <c r="N10" s="76">
        <v>0</v>
      </c>
      <c r="O10" s="76">
        <v>0</v>
      </c>
      <c r="P10" s="77">
        <v>0</v>
      </c>
      <c r="Q10" s="270">
        <f>CEILING(IF(I10=25,I10*SUM(L10:P10),IF(K10&gt;0,K10/12*SUM(L10:P10),I10/12*SUM(L10:P10))),1)</f>
        <v>0</v>
      </c>
      <c r="R10" s="271"/>
      <c r="S10" s="14"/>
      <c r="T10" s="18"/>
      <c r="U10" s="19">
        <f>IF(SUM(L10:P10)=0,0,T10/SUM(L10:P10)*Q10)</f>
        <v>0</v>
      </c>
      <c r="V10" s="18">
        <v>0</v>
      </c>
      <c r="W10" s="19">
        <f>Q10-U10-V10</f>
        <v>0</v>
      </c>
      <c r="X10" s="136"/>
      <c r="Y10" s="136"/>
      <c r="Z10" s="20"/>
    </row>
    <row r="11" spans="1:26" ht="15" customHeight="1">
      <c r="A11" s="337" t="s">
        <v>26</v>
      </c>
      <c r="B11" s="217"/>
      <c r="C11" s="27"/>
      <c r="D11" s="27"/>
      <c r="E11" s="26"/>
      <c r="F11" s="24"/>
      <c r="G11" s="25"/>
      <c r="H11" s="28"/>
      <c r="I11" s="29"/>
      <c r="J11" s="71"/>
      <c r="K11" s="24"/>
      <c r="L11" s="78"/>
      <c r="M11" s="79"/>
      <c r="N11" s="79"/>
      <c r="O11" s="79"/>
      <c r="P11" s="80"/>
      <c r="Q11" s="30"/>
      <c r="R11" s="31"/>
      <c r="S11" s="24"/>
      <c r="T11" s="27"/>
      <c r="U11" s="32"/>
      <c r="V11" s="27"/>
      <c r="W11" s="32"/>
      <c r="X11" s="84"/>
      <c r="Y11" s="84"/>
      <c r="Z11" s="33"/>
    </row>
    <row r="12" spans="1:26" ht="15" customHeight="1">
      <c r="A12" s="283">
        <v>3</v>
      </c>
      <c r="B12" s="188"/>
      <c r="C12" s="186"/>
      <c r="D12" s="221"/>
      <c r="E12" s="13"/>
      <c r="F12" s="14"/>
      <c r="G12" s="12"/>
      <c r="H12" s="15"/>
      <c r="I12" s="16"/>
      <c r="J12" s="17"/>
      <c r="K12" s="14">
        <f>IF(OR(J12=5,J12=6),0.75*I12,IF(J12=7,0.5*I12,IF(J12=8,1.15*I12,0)))</f>
        <v>0</v>
      </c>
      <c r="L12" s="75">
        <v>0</v>
      </c>
      <c r="M12" s="76">
        <v>0</v>
      </c>
      <c r="N12" s="76">
        <v>0</v>
      </c>
      <c r="O12" s="76">
        <v>0</v>
      </c>
      <c r="P12" s="77">
        <v>0</v>
      </c>
      <c r="Q12" s="270">
        <f>CEILING(IF(I12=25,I12*SUM(L12:P12),IF(K12&gt;0,K12/12*SUM(L12:P12),I12/12*SUM(L12:P12))),1)</f>
        <v>0</v>
      </c>
      <c r="R12" s="271"/>
      <c r="S12" s="14"/>
      <c r="T12" s="18"/>
      <c r="U12" s="19">
        <f>IF(SUM(L12:P12)=0,0,T12/SUM(L12:P12)*Q12)</f>
        <v>0</v>
      </c>
      <c r="V12" s="18">
        <v>0</v>
      </c>
      <c r="W12" s="19">
        <f>Q12-U12-V12</f>
        <v>0</v>
      </c>
      <c r="X12" s="136"/>
      <c r="Y12" s="136"/>
      <c r="Z12" s="20"/>
    </row>
    <row r="13" spans="1:26" ht="15" customHeight="1" thickBot="1">
      <c r="A13" s="192" t="s">
        <v>26</v>
      </c>
      <c r="B13" s="193"/>
      <c r="C13" s="34"/>
      <c r="D13" s="34"/>
      <c r="E13" s="35"/>
      <c r="F13" s="36"/>
      <c r="G13" s="37"/>
      <c r="H13" s="38"/>
      <c r="I13" s="39"/>
      <c r="J13" s="72"/>
      <c r="K13" s="36"/>
      <c r="L13" s="81"/>
      <c r="M13" s="82"/>
      <c r="N13" s="82"/>
      <c r="O13" s="82"/>
      <c r="P13" s="83"/>
      <c r="Q13" s="41"/>
      <c r="R13" s="42"/>
      <c r="S13" s="36"/>
      <c r="T13" s="34"/>
      <c r="U13" s="43"/>
      <c r="V13" s="34"/>
      <c r="W13" s="43"/>
      <c r="X13" s="40"/>
      <c r="Y13" s="40"/>
      <c r="Z13" s="44"/>
    </row>
    <row r="14" spans="1:26" ht="15" customHeight="1">
      <c r="A14" s="202" t="s">
        <v>27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5" customHeight="1" thickBo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15" customHeight="1">
      <c r="A16" s="334">
        <v>33</v>
      </c>
      <c r="B16" s="274" t="s">
        <v>35</v>
      </c>
      <c r="C16" s="275"/>
      <c r="D16" s="276"/>
      <c r="E16" s="277"/>
      <c r="F16" s="51"/>
      <c r="G16" s="48"/>
      <c r="H16" s="48"/>
      <c r="I16" s="197" t="s">
        <v>48</v>
      </c>
      <c r="J16" s="198"/>
      <c r="K16" s="199"/>
      <c r="L16" s="222" t="s">
        <v>55</v>
      </c>
      <c r="M16" s="216"/>
      <c r="N16" s="216"/>
      <c r="O16" s="216"/>
      <c r="P16" s="216"/>
      <c r="Q16" s="216"/>
      <c r="R16" s="216"/>
      <c r="S16" s="217"/>
      <c r="T16" s="194" t="s">
        <v>68</v>
      </c>
      <c r="U16" s="216"/>
      <c r="V16" s="217"/>
      <c r="W16" s="194" t="s">
        <v>76</v>
      </c>
      <c r="X16" s="212"/>
      <c r="Y16" s="212"/>
      <c r="Z16" s="213"/>
    </row>
    <row r="17" spans="1:26" ht="15" customHeight="1">
      <c r="A17" s="335"/>
      <c r="B17" s="278" t="s">
        <v>36</v>
      </c>
      <c r="C17" s="279"/>
      <c r="D17" s="280"/>
      <c r="E17" s="281"/>
      <c r="F17" s="293" t="s">
        <v>42</v>
      </c>
      <c r="G17" s="294"/>
      <c r="H17" s="295"/>
      <c r="I17" s="200">
        <f>W8+W10+W12-Y8-Y10-Y12+'Př1-str2'!W35-'Př1-str2'!Y35-'Př1-str1'!Y33+'Př1-str1'!W33+'Př2-str2'!W35-'Př2-str2'!Y35-'Př2-str1'!Y33+'Př2-str1'!W33</f>
        <v>0</v>
      </c>
      <c r="J17" s="187"/>
      <c r="K17" s="201"/>
      <c r="L17" s="223">
        <f>SUM(D28:D32)</f>
        <v>0</v>
      </c>
      <c r="M17" s="216"/>
      <c r="N17" s="216"/>
      <c r="O17" s="216"/>
      <c r="P17" s="216"/>
      <c r="Q17" s="216"/>
      <c r="R17" s="216"/>
      <c r="S17" s="217"/>
      <c r="T17" s="214">
        <f>MAX(+I17-L17,0)</f>
        <v>0</v>
      </c>
      <c r="U17" s="216"/>
      <c r="V17" s="217"/>
      <c r="W17" s="214">
        <f>-MIN(I17-L17,0)</f>
        <v>0</v>
      </c>
      <c r="X17" s="212"/>
      <c r="Y17" s="212"/>
      <c r="Z17" s="213"/>
    </row>
    <row r="18" spans="1:27" ht="15" customHeight="1" thickBot="1">
      <c r="A18" s="336"/>
      <c r="B18" s="288" t="s">
        <v>37</v>
      </c>
      <c r="C18" s="289"/>
      <c r="D18" s="290"/>
      <c r="E18" s="291"/>
      <c r="F18" s="194" t="s">
        <v>26</v>
      </c>
      <c r="G18" s="296"/>
      <c r="H18" s="297"/>
      <c r="I18" s="192"/>
      <c r="J18" s="240"/>
      <c r="K18" s="241"/>
      <c r="L18" s="224"/>
      <c r="M18" s="212"/>
      <c r="N18" s="212"/>
      <c r="O18" s="212"/>
      <c r="P18" s="212"/>
      <c r="Q18" s="212"/>
      <c r="R18" s="212"/>
      <c r="S18" s="213"/>
      <c r="T18" s="218"/>
      <c r="U18" s="212"/>
      <c r="V18" s="213"/>
      <c r="W18" s="215"/>
      <c r="X18" s="216"/>
      <c r="Y18" s="216"/>
      <c r="Z18" s="217"/>
      <c r="AA18" s="22"/>
    </row>
    <row r="19" spans="1:26" ht="15" customHeight="1" thickBo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</row>
    <row r="20" spans="1:26" ht="15" customHeight="1">
      <c r="A20" s="331">
        <v>34</v>
      </c>
      <c r="B20" s="325" t="s">
        <v>111</v>
      </c>
      <c r="C20" s="326"/>
      <c r="D20" s="73"/>
      <c r="E20" s="74"/>
      <c r="F20" s="322" t="s">
        <v>33</v>
      </c>
      <c r="G20" s="323"/>
      <c r="H20" s="323"/>
      <c r="I20" s="324"/>
      <c r="J20" s="302" t="s">
        <v>86</v>
      </c>
      <c r="K20" s="303"/>
      <c r="L20" s="303"/>
      <c r="M20" s="304"/>
      <c r="N20" s="308" t="s">
        <v>58</v>
      </c>
      <c r="O20" s="309"/>
      <c r="P20" s="309"/>
      <c r="Q20" s="310"/>
      <c r="R20" s="52"/>
      <c r="S20" s="49">
        <v>35</v>
      </c>
      <c r="T20" s="194" t="s">
        <v>77</v>
      </c>
      <c r="U20" s="216"/>
      <c r="V20" s="216"/>
      <c r="W20" s="216"/>
      <c r="X20" s="216"/>
      <c r="Y20" s="216"/>
      <c r="Z20" s="217"/>
    </row>
    <row r="21" spans="1:26" ht="15" customHeight="1">
      <c r="A21" s="332"/>
      <c r="B21" s="327"/>
      <c r="C21" s="328"/>
      <c r="D21" s="46"/>
      <c r="E21" s="47"/>
      <c r="F21" s="314" t="s">
        <v>34</v>
      </c>
      <c r="G21" s="315"/>
      <c r="H21" s="315"/>
      <c r="I21" s="316"/>
      <c r="J21" s="305"/>
      <c r="K21" s="306"/>
      <c r="L21" s="306"/>
      <c r="M21" s="307"/>
      <c r="N21" s="311"/>
      <c r="O21" s="312"/>
      <c r="P21" s="312"/>
      <c r="Q21" s="313"/>
      <c r="R21" s="54"/>
      <c r="S21" s="206" t="s">
        <v>69</v>
      </c>
      <c r="T21" s="207"/>
      <c r="U21" s="207"/>
      <c r="V21" s="208"/>
      <c r="W21" s="318" t="s">
        <v>59</v>
      </c>
      <c r="X21" s="207"/>
      <c r="Y21" s="207"/>
      <c r="Z21" s="208"/>
    </row>
    <row r="22" spans="1:26" ht="15" customHeight="1">
      <c r="A22" s="332"/>
      <c r="B22" s="327"/>
      <c r="C22" s="328"/>
      <c r="D22" s="321" t="s">
        <v>42</v>
      </c>
      <c r="E22" s="297"/>
      <c r="F22" s="282"/>
      <c r="G22" s="187"/>
      <c r="H22" s="187"/>
      <c r="I22" s="201"/>
      <c r="J22" s="283"/>
      <c r="K22" s="187"/>
      <c r="L22" s="187"/>
      <c r="M22" s="284"/>
      <c r="N22" s="285">
        <f>+F22-J22</f>
        <v>0</v>
      </c>
      <c r="O22" s="187"/>
      <c r="P22" s="187"/>
      <c r="Q22" s="284"/>
      <c r="R22" s="64"/>
      <c r="S22" s="209"/>
      <c r="T22" s="210"/>
      <c r="U22" s="210"/>
      <c r="V22" s="211"/>
      <c r="W22" s="209"/>
      <c r="X22" s="210"/>
      <c r="Y22" s="210"/>
      <c r="Z22" s="211"/>
    </row>
    <row r="23" spans="1:26" ht="18.75" customHeight="1" thickBot="1">
      <c r="A23" s="332"/>
      <c r="B23" s="327"/>
      <c r="C23" s="328"/>
      <c r="D23" s="194" t="s">
        <v>26</v>
      </c>
      <c r="E23" s="236"/>
      <c r="F23" s="55"/>
      <c r="G23" s="56"/>
      <c r="H23" s="56"/>
      <c r="I23" s="56"/>
      <c r="J23" s="57"/>
      <c r="K23" s="58"/>
      <c r="L23" s="59"/>
      <c r="M23" s="60"/>
      <c r="N23" s="63"/>
      <c r="O23" s="61"/>
      <c r="P23" s="61"/>
      <c r="Q23" s="62"/>
      <c r="R23" s="64"/>
      <c r="S23" s="206" t="s">
        <v>70</v>
      </c>
      <c r="T23" s="207"/>
      <c r="U23" s="207"/>
      <c r="V23" s="208"/>
      <c r="W23" s="318" t="s">
        <v>59</v>
      </c>
      <c r="X23" s="207"/>
      <c r="Y23" s="207"/>
      <c r="Z23" s="208"/>
    </row>
    <row r="24" spans="1:26" ht="15" customHeight="1">
      <c r="A24" s="333"/>
      <c r="B24" s="329"/>
      <c r="C24" s="330"/>
      <c r="D24" s="242" t="s">
        <v>30</v>
      </c>
      <c r="E24" s="178"/>
      <c r="F24" s="178"/>
      <c r="G24" s="178"/>
      <c r="H24" s="178"/>
      <c r="I24" s="178"/>
      <c r="J24" s="178"/>
      <c r="K24" s="178"/>
      <c r="L24" s="178"/>
      <c r="M24" s="179"/>
      <c r="N24" s="237"/>
      <c r="O24" s="238"/>
      <c r="P24" s="238"/>
      <c r="Q24" s="239"/>
      <c r="R24" s="64"/>
      <c r="S24" s="209"/>
      <c r="T24" s="210"/>
      <c r="U24" s="210"/>
      <c r="V24" s="211"/>
      <c r="W24" s="209"/>
      <c r="X24" s="210"/>
      <c r="Y24" s="210"/>
      <c r="Z24" s="211"/>
    </row>
    <row r="25" spans="1:27" ht="12.75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"/>
    </row>
    <row r="26" spans="1:26" ht="15" customHeight="1">
      <c r="A26" s="49">
        <v>36</v>
      </c>
      <c r="B26" s="320" t="s">
        <v>29</v>
      </c>
      <c r="C26" s="212"/>
      <c r="D26" s="212"/>
      <c r="E26" s="212"/>
      <c r="F26" s="212"/>
      <c r="G26" s="212"/>
      <c r="H26" s="213"/>
      <c r="I26" s="194" t="s">
        <v>52</v>
      </c>
      <c r="J26" s="195"/>
      <c r="K26" s="195"/>
      <c r="L26" s="195"/>
      <c r="M26" s="195"/>
      <c r="N26" s="195"/>
      <c r="O26" s="196"/>
      <c r="P26" s="227"/>
      <c r="Q26" s="226"/>
      <c r="R26" s="226"/>
      <c r="S26" s="226"/>
      <c r="T26" s="226"/>
      <c r="U26" s="226"/>
      <c r="V26" s="226"/>
      <c r="W26" s="226"/>
      <c r="X26" s="226"/>
      <c r="Y26" s="226"/>
      <c r="Z26" s="226"/>
    </row>
    <row r="27" spans="1:26" ht="15" customHeight="1">
      <c r="A27" s="203" t="s">
        <v>28</v>
      </c>
      <c r="B27" s="204"/>
      <c r="C27" s="205"/>
      <c r="D27" s="194" t="s">
        <v>41</v>
      </c>
      <c r="E27" s="216"/>
      <c r="F27" s="216"/>
      <c r="G27" s="216"/>
      <c r="H27" s="217"/>
      <c r="I27" s="49" t="s">
        <v>44</v>
      </c>
      <c r="J27" s="194" t="s">
        <v>41</v>
      </c>
      <c r="K27" s="195"/>
      <c r="L27" s="195"/>
      <c r="M27" s="195"/>
      <c r="N27" s="195"/>
      <c r="O27" s="196"/>
      <c r="P27" s="227"/>
      <c r="Q27" s="49">
        <v>37</v>
      </c>
      <c r="R27" s="194" t="s">
        <v>64</v>
      </c>
      <c r="S27" s="216"/>
      <c r="T27" s="216"/>
      <c r="U27" s="216"/>
      <c r="V27" s="216"/>
      <c r="W27" s="216"/>
      <c r="X27" s="216"/>
      <c r="Y27" s="216"/>
      <c r="Z27" s="217"/>
    </row>
    <row r="28" spans="1:26" ht="15" customHeight="1">
      <c r="A28" s="186"/>
      <c r="B28" s="187"/>
      <c r="C28" s="188"/>
      <c r="D28" s="189"/>
      <c r="E28" s="190"/>
      <c r="F28" s="190"/>
      <c r="G28" s="190"/>
      <c r="H28" s="191"/>
      <c r="I28" s="65"/>
      <c r="J28" s="194"/>
      <c r="K28" s="195"/>
      <c r="L28" s="195"/>
      <c r="M28" s="195"/>
      <c r="N28" s="195"/>
      <c r="O28" s="196"/>
      <c r="P28" s="227"/>
      <c r="Q28" s="50" t="s">
        <v>59</v>
      </c>
      <c r="R28" s="53"/>
      <c r="S28" s="286">
        <v>38011</v>
      </c>
      <c r="T28" s="287"/>
      <c r="U28" s="194" t="s">
        <v>112</v>
      </c>
      <c r="V28" s="216"/>
      <c r="W28" s="216"/>
      <c r="X28" s="216"/>
      <c r="Y28" s="216"/>
      <c r="Z28" s="217"/>
    </row>
    <row r="29" spans="1:26" ht="15" customHeight="1">
      <c r="A29" s="186"/>
      <c r="B29" s="187"/>
      <c r="C29" s="188"/>
      <c r="D29" s="189"/>
      <c r="E29" s="190"/>
      <c r="F29" s="190"/>
      <c r="G29" s="190"/>
      <c r="H29" s="191"/>
      <c r="I29" s="65"/>
      <c r="J29" s="194"/>
      <c r="K29" s="195"/>
      <c r="L29" s="195"/>
      <c r="M29" s="195"/>
      <c r="N29" s="195"/>
      <c r="O29" s="196"/>
      <c r="P29" s="227"/>
      <c r="Q29" s="66" t="s">
        <v>60</v>
      </c>
      <c r="R29" s="67"/>
      <c r="S29" s="298"/>
      <c r="T29" s="299"/>
      <c r="U29" s="319"/>
      <c r="V29" s="144"/>
      <c r="W29" s="144"/>
      <c r="X29" s="144"/>
      <c r="Y29" s="144"/>
      <c r="Z29" s="140"/>
    </row>
    <row r="30" spans="1:26" ht="15" customHeight="1">
      <c r="A30" s="186"/>
      <c r="B30" s="187"/>
      <c r="C30" s="188"/>
      <c r="D30" s="189"/>
      <c r="E30" s="190"/>
      <c r="F30" s="190"/>
      <c r="G30" s="190"/>
      <c r="H30" s="191"/>
      <c r="I30" s="65"/>
      <c r="J30" s="194"/>
      <c r="K30" s="195"/>
      <c r="L30" s="195"/>
      <c r="M30" s="195"/>
      <c r="N30" s="195"/>
      <c r="O30" s="196"/>
      <c r="P30" s="227"/>
      <c r="Q30" s="66" t="s">
        <v>61</v>
      </c>
      <c r="R30" s="67"/>
      <c r="S30" s="300"/>
      <c r="T30" s="301"/>
      <c r="U30" s="139"/>
      <c r="V30" s="158"/>
      <c r="W30" s="158"/>
      <c r="X30" s="158"/>
      <c r="Y30" s="158"/>
      <c r="Z30" s="138"/>
    </row>
    <row r="31" spans="1:26" ht="15" customHeight="1">
      <c r="A31" s="186"/>
      <c r="B31" s="187"/>
      <c r="C31" s="188"/>
      <c r="D31" s="189"/>
      <c r="E31" s="190"/>
      <c r="F31" s="190"/>
      <c r="G31" s="190"/>
      <c r="H31" s="191"/>
      <c r="I31" s="65"/>
      <c r="J31" s="194"/>
      <c r="K31" s="195"/>
      <c r="L31" s="195"/>
      <c r="M31" s="195"/>
      <c r="N31" s="195"/>
      <c r="O31" s="196"/>
      <c r="P31" s="227"/>
      <c r="Q31" s="50" t="s">
        <v>62</v>
      </c>
      <c r="R31" s="53"/>
      <c r="S31" s="272"/>
      <c r="T31" s="273"/>
      <c r="U31" s="139"/>
      <c r="V31" s="158"/>
      <c r="W31" s="158"/>
      <c r="X31" s="158"/>
      <c r="Y31" s="158"/>
      <c r="Z31" s="138"/>
    </row>
    <row r="32" spans="1:26" ht="15" customHeight="1">
      <c r="A32" s="186"/>
      <c r="B32" s="187"/>
      <c r="C32" s="188"/>
      <c r="D32" s="189"/>
      <c r="E32" s="190"/>
      <c r="F32" s="190"/>
      <c r="G32" s="190"/>
      <c r="H32" s="191"/>
      <c r="I32" s="65"/>
      <c r="J32" s="194"/>
      <c r="K32" s="195"/>
      <c r="L32" s="195"/>
      <c r="M32" s="195"/>
      <c r="N32" s="195"/>
      <c r="O32" s="196"/>
      <c r="P32" s="227"/>
      <c r="Q32" s="50" t="s">
        <v>63</v>
      </c>
      <c r="R32" s="53"/>
      <c r="S32" s="272"/>
      <c r="T32" s="292"/>
      <c r="U32" s="177"/>
      <c r="V32" s="178"/>
      <c r="W32" s="178"/>
      <c r="X32" s="178"/>
      <c r="Y32" s="178"/>
      <c r="Z32" s="179"/>
    </row>
    <row r="33" spans="1:26" ht="12.75">
      <c r="A33" s="317">
        <v>2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</row>
  </sheetData>
  <sheetProtection password="EF65" sheet="1" objects="1" scenarios="1"/>
  <mergeCells count="103">
    <mergeCell ref="A8:B8"/>
    <mergeCell ref="A10:B10"/>
    <mergeCell ref="A12:B12"/>
    <mergeCell ref="B20:C24"/>
    <mergeCell ref="A20:A24"/>
    <mergeCell ref="A16:A18"/>
    <mergeCell ref="C10:D10"/>
    <mergeCell ref="C12:D12"/>
    <mergeCell ref="A9:B9"/>
    <mergeCell ref="A11:B11"/>
    <mergeCell ref="A33:Z33"/>
    <mergeCell ref="W21:Z22"/>
    <mergeCell ref="W23:Z24"/>
    <mergeCell ref="T20:Z20"/>
    <mergeCell ref="R27:Z27"/>
    <mergeCell ref="U28:Z28"/>
    <mergeCell ref="U29:Z32"/>
    <mergeCell ref="B26:H26"/>
    <mergeCell ref="D22:E22"/>
    <mergeCell ref="F20:I20"/>
    <mergeCell ref="S32:T32"/>
    <mergeCell ref="J31:O31"/>
    <mergeCell ref="S23:V24"/>
    <mergeCell ref="F17:H17"/>
    <mergeCell ref="F18:H18"/>
    <mergeCell ref="S29:T30"/>
    <mergeCell ref="J30:O30"/>
    <mergeCell ref="J20:M21"/>
    <mergeCell ref="N20:Q21"/>
    <mergeCell ref="F21:I21"/>
    <mergeCell ref="Q12:R12"/>
    <mergeCell ref="S31:T31"/>
    <mergeCell ref="B16:E16"/>
    <mergeCell ref="B17:E17"/>
    <mergeCell ref="J27:O27"/>
    <mergeCell ref="F22:I22"/>
    <mergeCell ref="J22:M22"/>
    <mergeCell ref="N22:Q22"/>
    <mergeCell ref="S28:T28"/>
    <mergeCell ref="B18:E18"/>
    <mergeCell ref="S6:T6"/>
    <mergeCell ref="Q7:R7"/>
    <mergeCell ref="L7:P7"/>
    <mergeCell ref="Q10:R10"/>
    <mergeCell ref="Q8:R8"/>
    <mergeCell ref="S2:T2"/>
    <mergeCell ref="S3:T3"/>
    <mergeCell ref="S4:T4"/>
    <mergeCell ref="S5:T5"/>
    <mergeCell ref="A1:Z1"/>
    <mergeCell ref="A3:B3"/>
    <mergeCell ref="A4:B4"/>
    <mergeCell ref="Q2:R6"/>
    <mergeCell ref="X2:Y6"/>
    <mergeCell ref="A5:B5"/>
    <mergeCell ref="G5:H5"/>
    <mergeCell ref="G3:H3"/>
    <mergeCell ref="C2:E2"/>
    <mergeCell ref="C3:E3"/>
    <mergeCell ref="D27:H27"/>
    <mergeCell ref="G6:H6"/>
    <mergeCell ref="L3:P3"/>
    <mergeCell ref="L4:P4"/>
    <mergeCell ref="C5:E5"/>
    <mergeCell ref="D23:E23"/>
    <mergeCell ref="N24:Q24"/>
    <mergeCell ref="I18:K18"/>
    <mergeCell ref="I26:O26"/>
    <mergeCell ref="D24:M24"/>
    <mergeCell ref="C7:D7"/>
    <mergeCell ref="C8:D8"/>
    <mergeCell ref="J32:O32"/>
    <mergeCell ref="L16:S16"/>
    <mergeCell ref="L17:S17"/>
    <mergeCell ref="L18:S18"/>
    <mergeCell ref="A19:Z19"/>
    <mergeCell ref="A25:Z25"/>
    <mergeCell ref="Q26:Z26"/>
    <mergeCell ref="P26:P32"/>
    <mergeCell ref="W16:Z16"/>
    <mergeCell ref="W17:Z17"/>
    <mergeCell ref="W18:Z18"/>
    <mergeCell ref="T16:V16"/>
    <mergeCell ref="T17:V17"/>
    <mergeCell ref="T18:V18"/>
    <mergeCell ref="A13:B13"/>
    <mergeCell ref="J29:O29"/>
    <mergeCell ref="I16:K16"/>
    <mergeCell ref="I17:K17"/>
    <mergeCell ref="A14:Z15"/>
    <mergeCell ref="A28:C28"/>
    <mergeCell ref="A29:C29"/>
    <mergeCell ref="A27:C27"/>
    <mergeCell ref="S21:V22"/>
    <mergeCell ref="J28:O28"/>
    <mergeCell ref="A31:C31"/>
    <mergeCell ref="A32:C32"/>
    <mergeCell ref="D28:H28"/>
    <mergeCell ref="D29:H29"/>
    <mergeCell ref="D30:H30"/>
    <mergeCell ref="D31:H31"/>
    <mergeCell ref="D32:H32"/>
    <mergeCell ref="A30:C30"/>
  </mergeCells>
  <printOptions/>
  <pageMargins left="0.1968503937007874" right="0.1968503937007874" top="0.8267716535433072" bottom="0.8267716535433072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7109375" style="21" customWidth="1"/>
    <col min="16" max="16" width="3.710937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347" t="s">
        <v>87</v>
      </c>
      <c r="B1" s="348"/>
      <c r="C1" s="348"/>
      <c r="D1" s="349"/>
      <c r="E1" s="349"/>
      <c r="F1" s="350"/>
      <c r="G1" s="351">
        <f>+Prvnístrana!A5</f>
        <v>0</v>
      </c>
      <c r="H1" s="352"/>
      <c r="I1" s="353"/>
      <c r="J1" s="354" t="s">
        <v>79</v>
      </c>
      <c r="K1" s="196"/>
      <c r="L1" s="355">
        <f>+Prvnístrana!A7</f>
      </c>
      <c r="M1" s="356"/>
      <c r="N1" s="356"/>
      <c r="O1" s="356"/>
      <c r="P1" s="356"/>
      <c r="Q1" s="356"/>
      <c r="R1" s="356"/>
      <c r="S1" s="357"/>
      <c r="T1" s="69" t="s">
        <v>81</v>
      </c>
      <c r="U1" s="68">
        <v>1</v>
      </c>
      <c r="V1" s="358" t="s">
        <v>128</v>
      </c>
      <c r="W1" s="158"/>
      <c r="X1" s="158"/>
      <c r="Y1" s="158"/>
      <c r="Z1" s="158"/>
    </row>
    <row r="2" spans="1:26" ht="15" customHeight="1">
      <c r="A2" s="359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58"/>
      <c r="W2" s="158"/>
      <c r="X2" s="158"/>
      <c r="Y2" s="158"/>
      <c r="Z2" s="158"/>
    </row>
    <row r="3" spans="1:26" ht="15" customHeight="1">
      <c r="A3" s="340" t="s">
        <v>78</v>
      </c>
      <c r="B3" s="158"/>
      <c r="C3" s="158"/>
      <c r="D3" s="158"/>
      <c r="E3" s="340" t="s">
        <v>91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338">
        <f>+Prvnístrana!H16</f>
        <v>2003</v>
      </c>
      <c r="S3" s="339"/>
      <c r="T3" s="339"/>
      <c r="U3" s="158"/>
      <c r="V3" s="158"/>
      <c r="W3" s="158"/>
      <c r="X3" s="158"/>
      <c r="Y3" s="158"/>
      <c r="Z3" s="158"/>
    </row>
    <row r="4" spans="1:26" ht="15" customHeight="1" thickBot="1">
      <c r="A4" s="346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15" customHeight="1">
      <c r="A5" s="85"/>
      <c r="B5" s="86"/>
      <c r="C5" s="261" t="s">
        <v>119</v>
      </c>
      <c r="D5" s="262"/>
      <c r="E5" s="263"/>
      <c r="F5" s="87" t="s">
        <v>38</v>
      </c>
      <c r="G5" s="88"/>
      <c r="H5" s="88"/>
      <c r="I5" s="89" t="s">
        <v>105</v>
      </c>
      <c r="J5" s="89" t="s">
        <v>120</v>
      </c>
      <c r="K5" s="89" t="s">
        <v>123</v>
      </c>
      <c r="L5" s="90"/>
      <c r="M5" s="90"/>
      <c r="N5" s="90"/>
      <c r="O5" s="90"/>
      <c r="P5" s="90"/>
      <c r="Q5" s="246" t="s">
        <v>126</v>
      </c>
      <c r="R5" s="247"/>
      <c r="S5" s="264" t="s">
        <v>65</v>
      </c>
      <c r="T5" s="263"/>
      <c r="U5" s="91"/>
      <c r="V5" s="88"/>
      <c r="W5" s="91"/>
      <c r="X5" s="252" t="s">
        <v>127</v>
      </c>
      <c r="Y5" s="253"/>
      <c r="Z5" s="92"/>
    </row>
    <row r="6" spans="1:26" ht="15" customHeight="1">
      <c r="A6" s="244"/>
      <c r="B6" s="245"/>
      <c r="C6" s="233" t="s">
        <v>118</v>
      </c>
      <c r="D6" s="234"/>
      <c r="E6" s="235"/>
      <c r="F6" s="95"/>
      <c r="G6" s="259" t="s">
        <v>83</v>
      </c>
      <c r="H6" s="260"/>
      <c r="I6" s="97" t="s">
        <v>45</v>
      </c>
      <c r="J6" s="97" t="s">
        <v>121</v>
      </c>
      <c r="K6" s="97" t="s">
        <v>109</v>
      </c>
      <c r="L6" s="230" t="s">
        <v>49</v>
      </c>
      <c r="M6" s="231"/>
      <c r="N6" s="231"/>
      <c r="O6" s="231"/>
      <c r="P6" s="232"/>
      <c r="Q6" s="248"/>
      <c r="R6" s="249"/>
      <c r="S6" s="244" t="s">
        <v>66</v>
      </c>
      <c r="T6" s="235"/>
      <c r="U6" s="97" t="s">
        <v>71</v>
      </c>
      <c r="V6" s="94" t="s">
        <v>73</v>
      </c>
      <c r="W6" s="97"/>
      <c r="X6" s="254"/>
      <c r="Y6" s="255"/>
      <c r="Z6" s="98"/>
    </row>
    <row r="7" spans="1:26" ht="15" customHeight="1">
      <c r="A7" s="244" t="s">
        <v>116</v>
      </c>
      <c r="B7" s="245"/>
      <c r="C7" s="99"/>
      <c r="D7" s="100" t="s">
        <v>31</v>
      </c>
      <c r="E7" s="99"/>
      <c r="F7" s="97" t="s">
        <v>39</v>
      </c>
      <c r="G7" s="99"/>
      <c r="H7" s="100" t="s">
        <v>43</v>
      </c>
      <c r="I7" s="97" t="s">
        <v>46</v>
      </c>
      <c r="J7" s="97" t="s">
        <v>122</v>
      </c>
      <c r="K7" s="97" t="s">
        <v>124</v>
      </c>
      <c r="L7" s="230" t="s">
        <v>50</v>
      </c>
      <c r="M7" s="231"/>
      <c r="N7" s="231"/>
      <c r="O7" s="231"/>
      <c r="P7" s="232"/>
      <c r="Q7" s="248"/>
      <c r="R7" s="249"/>
      <c r="S7" s="244" t="s">
        <v>113</v>
      </c>
      <c r="T7" s="235"/>
      <c r="U7" s="97" t="s">
        <v>72</v>
      </c>
      <c r="V7" s="94" t="s">
        <v>74</v>
      </c>
      <c r="W7" s="97" t="s">
        <v>125</v>
      </c>
      <c r="X7" s="254"/>
      <c r="Y7" s="255"/>
      <c r="Z7" s="98"/>
    </row>
    <row r="8" spans="1:26" ht="15" customHeight="1">
      <c r="A8" s="244" t="s">
        <v>117</v>
      </c>
      <c r="B8" s="245"/>
      <c r="C8" s="233" t="s">
        <v>82</v>
      </c>
      <c r="D8" s="234"/>
      <c r="E8" s="235"/>
      <c r="F8" s="97" t="s">
        <v>40</v>
      </c>
      <c r="G8" s="244" t="s">
        <v>84</v>
      </c>
      <c r="H8" s="258"/>
      <c r="I8" s="97" t="s">
        <v>106</v>
      </c>
      <c r="J8" s="101" t="s">
        <v>107</v>
      </c>
      <c r="K8" s="97" t="s">
        <v>46</v>
      </c>
      <c r="L8" s="102"/>
      <c r="M8" s="102"/>
      <c r="N8" s="102"/>
      <c r="O8" s="102"/>
      <c r="P8" s="102"/>
      <c r="Q8" s="248"/>
      <c r="R8" s="249"/>
      <c r="S8" s="244" t="s">
        <v>67</v>
      </c>
      <c r="T8" s="235"/>
      <c r="U8" s="97" t="s">
        <v>47</v>
      </c>
      <c r="V8" s="94" t="s">
        <v>75</v>
      </c>
      <c r="W8" s="97" t="s">
        <v>47</v>
      </c>
      <c r="X8" s="254"/>
      <c r="Y8" s="255"/>
      <c r="Z8" s="98"/>
    </row>
    <row r="9" spans="1:26" ht="15" customHeight="1">
      <c r="A9" s="93"/>
      <c r="B9" s="103"/>
      <c r="C9" s="104"/>
      <c r="D9" s="105" t="s">
        <v>32</v>
      </c>
      <c r="E9" s="104"/>
      <c r="F9" s="106"/>
      <c r="G9" s="228" t="s">
        <v>85</v>
      </c>
      <c r="H9" s="229"/>
      <c r="I9" s="97" t="s">
        <v>47</v>
      </c>
      <c r="J9" s="108" t="s">
        <v>108</v>
      </c>
      <c r="K9" s="97" t="s">
        <v>47</v>
      </c>
      <c r="L9" s="109" t="s">
        <v>51</v>
      </c>
      <c r="M9" s="109" t="s">
        <v>53</v>
      </c>
      <c r="N9" s="109" t="s">
        <v>54</v>
      </c>
      <c r="O9" s="109" t="s">
        <v>56</v>
      </c>
      <c r="P9" s="109" t="s">
        <v>57</v>
      </c>
      <c r="Q9" s="250"/>
      <c r="R9" s="251"/>
      <c r="S9" s="228" t="s">
        <v>114</v>
      </c>
      <c r="T9" s="265"/>
      <c r="U9" s="106"/>
      <c r="V9" s="107" t="s">
        <v>47</v>
      </c>
      <c r="W9" s="106"/>
      <c r="X9" s="256"/>
      <c r="Y9" s="257"/>
      <c r="Z9" s="110"/>
    </row>
    <row r="10" spans="1:26" ht="15" customHeight="1">
      <c r="A10" s="111"/>
      <c r="B10" s="112"/>
      <c r="C10" s="219">
        <v>15</v>
      </c>
      <c r="D10" s="220"/>
      <c r="E10" s="96">
        <v>16</v>
      </c>
      <c r="F10" s="113">
        <v>17</v>
      </c>
      <c r="G10" s="114">
        <v>18</v>
      </c>
      <c r="H10" s="107">
        <v>19</v>
      </c>
      <c r="I10" s="113">
        <v>20</v>
      </c>
      <c r="J10" s="107">
        <v>21</v>
      </c>
      <c r="K10" s="113">
        <v>22</v>
      </c>
      <c r="L10" s="267">
        <v>23</v>
      </c>
      <c r="M10" s="268"/>
      <c r="N10" s="268"/>
      <c r="O10" s="268"/>
      <c r="P10" s="269"/>
      <c r="Q10" s="266">
        <v>24</v>
      </c>
      <c r="R10" s="220"/>
      <c r="S10" s="113">
        <v>25</v>
      </c>
      <c r="T10" s="115">
        <v>26</v>
      </c>
      <c r="U10" s="113">
        <v>27</v>
      </c>
      <c r="V10" s="115">
        <v>28</v>
      </c>
      <c r="W10" s="113">
        <v>29</v>
      </c>
      <c r="X10" s="114">
        <v>30</v>
      </c>
      <c r="Y10" s="114">
        <v>31</v>
      </c>
      <c r="Z10" s="114">
        <v>32</v>
      </c>
    </row>
    <row r="11" spans="1:26" ht="15" customHeight="1">
      <c r="A11" s="283"/>
      <c r="B11" s="188"/>
      <c r="C11" s="186"/>
      <c r="D11" s="221"/>
      <c r="E11" s="13"/>
      <c r="F11" s="14"/>
      <c r="G11" s="12"/>
      <c r="H11" s="15"/>
      <c r="I11" s="16">
        <v>0</v>
      </c>
      <c r="J11" s="17"/>
      <c r="K11" s="14">
        <f>IF(OR(J11=5,J11=6),0.75*I11,IF(J11=7,0.5*I11,IF(J11=8,1.15*I11,0)))</f>
        <v>0</v>
      </c>
      <c r="L11" s="75"/>
      <c r="M11" s="76">
        <v>0</v>
      </c>
      <c r="N11" s="76">
        <v>0</v>
      </c>
      <c r="O11" s="76">
        <v>0</v>
      </c>
      <c r="P11" s="77">
        <v>0</v>
      </c>
      <c r="Q11" s="270">
        <f>CEILING(IF(I11=25,I11*SUM(L11:P11),IF(K11&gt;0,K11/12*SUM(L11:P11),I11/12*SUM(L11:P11))),1)</f>
        <v>0</v>
      </c>
      <c r="R11" s="271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6"/>
      <c r="Y11" s="136"/>
      <c r="Z11" s="20"/>
    </row>
    <row r="12" spans="1:26" ht="15" customHeight="1">
      <c r="A12" s="337" t="s">
        <v>26</v>
      </c>
      <c r="B12" s="217"/>
      <c r="C12" s="27"/>
      <c r="D12" s="27"/>
      <c r="E12" s="26"/>
      <c r="F12" s="24"/>
      <c r="G12" s="25"/>
      <c r="H12" s="28"/>
      <c r="I12" s="29"/>
      <c r="J12" s="71"/>
      <c r="K12" s="24"/>
      <c r="L12" s="78"/>
      <c r="M12" s="79"/>
      <c r="N12" s="79"/>
      <c r="O12" s="79"/>
      <c r="P12" s="80"/>
      <c r="Q12" s="30"/>
      <c r="R12" s="31"/>
      <c r="S12" s="24"/>
      <c r="T12" s="27"/>
      <c r="U12" s="32"/>
      <c r="V12" s="27"/>
      <c r="W12" s="32"/>
      <c r="X12" s="84"/>
      <c r="Y12" s="84"/>
      <c r="Z12" s="33"/>
    </row>
    <row r="13" spans="1:26" ht="15" customHeight="1">
      <c r="A13" s="283"/>
      <c r="B13" s="188"/>
      <c r="C13" s="186"/>
      <c r="D13" s="221"/>
      <c r="E13" s="13"/>
      <c r="F13" s="14"/>
      <c r="G13" s="12"/>
      <c r="H13" s="15"/>
      <c r="I13" s="16"/>
      <c r="J13" s="17"/>
      <c r="K13" s="14">
        <f>IF(OR(J13=5,J13=6),0.75*I13,IF(J13=7,0.5*I13,IF(J13=8,1.15*I13,0)))</f>
        <v>0</v>
      </c>
      <c r="L13" s="75">
        <v>0</v>
      </c>
      <c r="M13" s="76">
        <v>0</v>
      </c>
      <c r="N13" s="76">
        <v>0</v>
      </c>
      <c r="O13" s="76">
        <v>0</v>
      </c>
      <c r="P13" s="77">
        <v>0</v>
      </c>
      <c r="Q13" s="270">
        <f>CEILING(IF(I13=25,I13*SUM(L13:P13),IF(K13&gt;0,K13/12*SUM(L13:P13),I13/12*SUM(L13:P13))),1)</f>
        <v>0</v>
      </c>
      <c r="R13" s="271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6"/>
      <c r="Y13" s="136"/>
      <c r="Z13" s="20"/>
    </row>
    <row r="14" spans="1:26" ht="15" customHeight="1">
      <c r="A14" s="337" t="s">
        <v>26</v>
      </c>
      <c r="B14" s="217"/>
      <c r="C14" s="27"/>
      <c r="D14" s="27"/>
      <c r="E14" s="26"/>
      <c r="F14" s="24"/>
      <c r="G14" s="25"/>
      <c r="H14" s="28"/>
      <c r="I14" s="29"/>
      <c r="J14" s="71"/>
      <c r="K14" s="24"/>
      <c r="L14" s="78"/>
      <c r="M14" s="79"/>
      <c r="N14" s="79"/>
      <c r="O14" s="79"/>
      <c r="P14" s="80"/>
      <c r="Q14" s="30"/>
      <c r="R14" s="31"/>
      <c r="S14" s="24"/>
      <c r="T14" s="27"/>
      <c r="U14" s="32"/>
      <c r="V14" s="27"/>
      <c r="W14" s="32"/>
      <c r="X14" s="84"/>
      <c r="Y14" s="84"/>
      <c r="Z14" s="33"/>
    </row>
    <row r="15" spans="1:26" ht="15" customHeight="1">
      <c r="A15" s="283"/>
      <c r="B15" s="188"/>
      <c r="C15" s="186"/>
      <c r="D15" s="221"/>
      <c r="E15" s="13"/>
      <c r="F15" s="14"/>
      <c r="G15" s="12"/>
      <c r="H15" s="15"/>
      <c r="I15" s="16">
        <v>0</v>
      </c>
      <c r="J15" s="17"/>
      <c r="K15" s="14">
        <f>IF(OR(J15=5,J15=6),0.75*I15,IF(J15=7,0.5*I15,IF(J15=8,1.15*I15,0)))</f>
        <v>0</v>
      </c>
      <c r="L15" s="75">
        <v>0</v>
      </c>
      <c r="M15" s="76">
        <v>0</v>
      </c>
      <c r="N15" s="76">
        <v>0</v>
      </c>
      <c r="O15" s="76">
        <v>0</v>
      </c>
      <c r="P15" s="77">
        <v>0</v>
      </c>
      <c r="Q15" s="270">
        <f>CEILING(IF(I15=25,I15*SUM(L15:P15),IF(K15&gt;0,K15/12*SUM(L15:P15),I15/12*SUM(L15:P15))),1)</f>
        <v>0</v>
      </c>
      <c r="R15" s="271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6"/>
      <c r="Y15" s="136"/>
      <c r="Z15" s="20"/>
    </row>
    <row r="16" spans="1:26" ht="15" customHeight="1">
      <c r="A16" s="337" t="s">
        <v>26</v>
      </c>
      <c r="B16" s="217"/>
      <c r="C16" s="27"/>
      <c r="D16" s="27"/>
      <c r="E16" s="26"/>
      <c r="F16" s="24"/>
      <c r="G16" s="25"/>
      <c r="H16" s="28"/>
      <c r="I16" s="29"/>
      <c r="J16" s="71"/>
      <c r="K16" s="24"/>
      <c r="L16" s="78"/>
      <c r="M16" s="79"/>
      <c r="N16" s="79"/>
      <c r="O16" s="79"/>
      <c r="P16" s="80"/>
      <c r="Q16" s="30"/>
      <c r="R16" s="31"/>
      <c r="S16" s="24"/>
      <c r="T16" s="27"/>
      <c r="U16" s="32"/>
      <c r="V16" s="27"/>
      <c r="W16" s="32"/>
      <c r="X16" s="84"/>
      <c r="Y16" s="84"/>
      <c r="Z16" s="33"/>
    </row>
    <row r="17" spans="1:26" ht="15" customHeight="1">
      <c r="A17" s="283"/>
      <c r="B17" s="188"/>
      <c r="C17" s="186"/>
      <c r="D17" s="221"/>
      <c r="E17" s="13"/>
      <c r="F17" s="14"/>
      <c r="G17" s="12"/>
      <c r="H17" s="15"/>
      <c r="I17" s="16"/>
      <c r="J17" s="17"/>
      <c r="K17" s="14">
        <f>IF(OR(J17=5,J17=6),0.75*I17,IF(J17=7,0.5*I17,IF(J17=8,1.15*I17,0)))</f>
        <v>0</v>
      </c>
      <c r="L17" s="75">
        <v>0</v>
      </c>
      <c r="M17" s="76">
        <v>0</v>
      </c>
      <c r="N17" s="76">
        <v>0</v>
      </c>
      <c r="O17" s="76">
        <v>0</v>
      </c>
      <c r="P17" s="77">
        <v>0</v>
      </c>
      <c r="Q17" s="270">
        <f>CEILING(IF(I17=25,I17*SUM(L17:P17),IF(K17&gt;0,K17/12*SUM(L17:P17),I17/12*SUM(L17:P17))),1)</f>
        <v>0</v>
      </c>
      <c r="R17" s="271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6"/>
      <c r="Y17" s="136"/>
      <c r="Z17" s="20"/>
    </row>
    <row r="18" spans="1:26" ht="15" customHeight="1">
      <c r="A18" s="337" t="s">
        <v>26</v>
      </c>
      <c r="B18" s="217"/>
      <c r="C18" s="27"/>
      <c r="D18" s="27"/>
      <c r="E18" s="26"/>
      <c r="F18" s="24"/>
      <c r="G18" s="25"/>
      <c r="H18" s="28"/>
      <c r="I18" s="29"/>
      <c r="J18" s="71"/>
      <c r="K18" s="24"/>
      <c r="L18" s="78"/>
      <c r="M18" s="79"/>
      <c r="N18" s="79"/>
      <c r="O18" s="79"/>
      <c r="P18" s="80"/>
      <c r="Q18" s="30"/>
      <c r="R18" s="31"/>
      <c r="S18" s="24"/>
      <c r="T18" s="27"/>
      <c r="U18" s="32"/>
      <c r="V18" s="27"/>
      <c r="W18" s="32"/>
      <c r="X18" s="84"/>
      <c r="Y18" s="84"/>
      <c r="Z18" s="33"/>
    </row>
    <row r="19" spans="1:26" ht="15" customHeight="1">
      <c r="A19" s="283"/>
      <c r="B19" s="188"/>
      <c r="C19" s="186"/>
      <c r="D19" s="221"/>
      <c r="E19" s="13"/>
      <c r="F19" s="14"/>
      <c r="G19" s="12"/>
      <c r="H19" s="15"/>
      <c r="I19" s="16">
        <v>0</v>
      </c>
      <c r="J19" s="17"/>
      <c r="K19" s="14">
        <f>IF(OR(J19=5,J19=6),0.75*I19,IF(J19=7,0.5*I19,IF(J19=8,1.15*I19,0)))</f>
        <v>0</v>
      </c>
      <c r="L19" s="75">
        <v>0</v>
      </c>
      <c r="M19" s="76">
        <v>0</v>
      </c>
      <c r="N19" s="76">
        <v>0</v>
      </c>
      <c r="O19" s="76">
        <v>0</v>
      </c>
      <c r="P19" s="77">
        <v>0</v>
      </c>
      <c r="Q19" s="270">
        <f>CEILING(IF(I19=25,I19*SUM(L19:P19),IF(K19&gt;0,K19/12*SUM(L19:P19),I19/12*SUM(L19:P19))),1)</f>
        <v>0</v>
      </c>
      <c r="R19" s="271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6"/>
      <c r="Y19" s="136"/>
      <c r="Z19" s="20"/>
    </row>
    <row r="20" spans="1:26" ht="15" customHeight="1">
      <c r="A20" s="337" t="s">
        <v>26</v>
      </c>
      <c r="B20" s="217"/>
      <c r="C20" s="27"/>
      <c r="D20" s="27"/>
      <c r="E20" s="26"/>
      <c r="F20" s="24"/>
      <c r="G20" s="25"/>
      <c r="H20" s="28"/>
      <c r="I20" s="29"/>
      <c r="J20" s="71"/>
      <c r="K20" s="24"/>
      <c r="L20" s="78"/>
      <c r="M20" s="79"/>
      <c r="N20" s="79"/>
      <c r="O20" s="79"/>
      <c r="P20" s="80"/>
      <c r="Q20" s="30"/>
      <c r="R20" s="31"/>
      <c r="S20" s="24"/>
      <c r="T20" s="27"/>
      <c r="U20" s="32"/>
      <c r="V20" s="27"/>
      <c r="W20" s="32"/>
      <c r="X20" s="84"/>
      <c r="Y20" s="84"/>
      <c r="Z20" s="33"/>
    </row>
    <row r="21" spans="1:26" ht="15" customHeight="1">
      <c r="A21" s="283"/>
      <c r="B21" s="188"/>
      <c r="C21" s="186"/>
      <c r="D21" s="221"/>
      <c r="E21" s="13"/>
      <c r="F21" s="14"/>
      <c r="G21" s="12"/>
      <c r="H21" s="15"/>
      <c r="I21" s="16"/>
      <c r="J21" s="17"/>
      <c r="K21" s="14">
        <f>IF(OR(J21=5,J21=6),0.75*I21,IF(J21=7,0.5*I21,IF(J21=8,1.15*I21,0)))</f>
        <v>0</v>
      </c>
      <c r="L21" s="75">
        <v>0</v>
      </c>
      <c r="M21" s="76">
        <v>0</v>
      </c>
      <c r="N21" s="76">
        <v>0</v>
      </c>
      <c r="O21" s="76">
        <v>0</v>
      </c>
      <c r="P21" s="77">
        <v>0</v>
      </c>
      <c r="Q21" s="270">
        <f>CEILING(IF(I21=25,I21*SUM(L21:P21),IF(K21&gt;0,K21/12*SUM(L21:P21),I21/12*SUM(L21:P21))),1)</f>
        <v>0</v>
      </c>
      <c r="R21" s="271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6"/>
      <c r="Y21" s="136"/>
      <c r="Z21" s="20"/>
    </row>
    <row r="22" spans="1:26" ht="15" customHeight="1">
      <c r="A22" s="337" t="s">
        <v>26</v>
      </c>
      <c r="B22" s="217"/>
      <c r="C22" s="27"/>
      <c r="D22" s="27"/>
      <c r="E22" s="26"/>
      <c r="F22" s="24"/>
      <c r="G22" s="25"/>
      <c r="H22" s="28"/>
      <c r="I22" s="29"/>
      <c r="J22" s="71"/>
      <c r="K22" s="24"/>
      <c r="L22" s="78"/>
      <c r="M22" s="79"/>
      <c r="N22" s="79"/>
      <c r="O22" s="79"/>
      <c r="P22" s="80"/>
      <c r="Q22" s="30"/>
      <c r="R22" s="31"/>
      <c r="S22" s="24"/>
      <c r="T22" s="27"/>
      <c r="U22" s="32"/>
      <c r="V22" s="27"/>
      <c r="W22" s="32"/>
      <c r="X22" s="84"/>
      <c r="Y22" s="84"/>
      <c r="Z22" s="33"/>
    </row>
    <row r="23" spans="1:26" ht="15" customHeight="1">
      <c r="A23" s="283"/>
      <c r="B23" s="188"/>
      <c r="C23" s="186"/>
      <c r="D23" s="221"/>
      <c r="E23" s="13"/>
      <c r="F23" s="14"/>
      <c r="G23" s="12"/>
      <c r="H23" s="15"/>
      <c r="I23" s="16">
        <v>0</v>
      </c>
      <c r="J23" s="17"/>
      <c r="K23" s="14">
        <f>IF(OR(J23=5,J23=6),0.75*I23,IF(J23=7,0.5*I23,IF(J23=8,1.15*I23,0)))</f>
        <v>0</v>
      </c>
      <c r="L23" s="75">
        <v>0</v>
      </c>
      <c r="M23" s="76">
        <v>0</v>
      </c>
      <c r="N23" s="76">
        <v>0</v>
      </c>
      <c r="O23" s="76">
        <v>0</v>
      </c>
      <c r="P23" s="77">
        <v>0</v>
      </c>
      <c r="Q23" s="270">
        <f>CEILING(IF(I23=25,I23*SUM(L23:P23),IF(K23&gt;0,K23/12*SUM(L23:P23),I23/12*SUM(L23:P23))),1)</f>
        <v>0</v>
      </c>
      <c r="R23" s="271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6"/>
      <c r="Y23" s="136"/>
      <c r="Z23" s="20"/>
    </row>
    <row r="24" spans="1:26" ht="15" customHeight="1">
      <c r="A24" s="337" t="s">
        <v>26</v>
      </c>
      <c r="B24" s="217"/>
      <c r="C24" s="27"/>
      <c r="D24" s="27"/>
      <c r="E24" s="26"/>
      <c r="F24" s="24"/>
      <c r="G24" s="25"/>
      <c r="H24" s="28"/>
      <c r="I24" s="29"/>
      <c r="J24" s="71"/>
      <c r="K24" s="24"/>
      <c r="L24" s="78"/>
      <c r="M24" s="79"/>
      <c r="N24" s="79"/>
      <c r="O24" s="79"/>
      <c r="P24" s="80"/>
      <c r="Q24" s="30"/>
      <c r="R24" s="31"/>
      <c r="S24" s="24"/>
      <c r="T24" s="27"/>
      <c r="U24" s="32"/>
      <c r="V24" s="27"/>
      <c r="W24" s="32"/>
      <c r="X24" s="84"/>
      <c r="Y24" s="84"/>
      <c r="Z24" s="33"/>
    </row>
    <row r="25" spans="1:26" ht="15" customHeight="1">
      <c r="A25" s="283"/>
      <c r="B25" s="188"/>
      <c r="C25" s="186"/>
      <c r="D25" s="221"/>
      <c r="E25" s="13"/>
      <c r="F25" s="14"/>
      <c r="G25" s="12"/>
      <c r="H25" s="15"/>
      <c r="I25" s="16"/>
      <c r="J25" s="17"/>
      <c r="K25" s="14">
        <f>IF(OR(J25=5,J25=6),0.75*I25,IF(J25=7,0.5*I25,IF(J25=8,1.15*I25,0)))</f>
        <v>0</v>
      </c>
      <c r="L25" s="75">
        <v>0</v>
      </c>
      <c r="M25" s="76">
        <v>0</v>
      </c>
      <c r="N25" s="76">
        <v>0</v>
      </c>
      <c r="O25" s="76">
        <v>0</v>
      </c>
      <c r="P25" s="77">
        <v>0</v>
      </c>
      <c r="Q25" s="270">
        <f>CEILING(IF(I25=25,I25*SUM(L25:P25),IF(K25&gt;0,K25/12*SUM(L25:P25),I25/12*SUM(L25:P25))),1)</f>
        <v>0</v>
      </c>
      <c r="R25" s="271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6"/>
      <c r="Y25" s="136"/>
      <c r="Z25" s="20"/>
    </row>
    <row r="26" spans="1:26" ht="15" customHeight="1">
      <c r="A26" s="337" t="s">
        <v>26</v>
      </c>
      <c r="B26" s="217"/>
      <c r="C26" s="27"/>
      <c r="D26" s="27"/>
      <c r="E26" s="26"/>
      <c r="F26" s="24"/>
      <c r="G26" s="25"/>
      <c r="H26" s="28"/>
      <c r="I26" s="29"/>
      <c r="J26" s="71"/>
      <c r="K26" s="24"/>
      <c r="L26" s="78"/>
      <c r="M26" s="79"/>
      <c r="N26" s="79"/>
      <c r="O26" s="79"/>
      <c r="P26" s="80"/>
      <c r="Q26" s="30"/>
      <c r="R26" s="31"/>
      <c r="S26" s="24"/>
      <c r="T26" s="27"/>
      <c r="U26" s="32"/>
      <c r="V26" s="27"/>
      <c r="W26" s="32"/>
      <c r="X26" s="84"/>
      <c r="Y26" s="84"/>
      <c r="Z26" s="33"/>
    </row>
    <row r="27" spans="1:26" ht="15" customHeight="1">
      <c r="A27" s="283"/>
      <c r="B27" s="188"/>
      <c r="C27" s="186"/>
      <c r="D27" s="221"/>
      <c r="E27" s="13"/>
      <c r="F27" s="14"/>
      <c r="G27" s="12"/>
      <c r="H27" s="15"/>
      <c r="I27" s="16"/>
      <c r="J27" s="17"/>
      <c r="K27" s="14">
        <f>IF(OR(J27=5,J27=6),0.75*I27,IF(J27=7,0.5*I27,IF(J27=8,1.15*I27,0)))</f>
        <v>0</v>
      </c>
      <c r="L27" s="75">
        <v>0</v>
      </c>
      <c r="M27" s="76">
        <v>0</v>
      </c>
      <c r="N27" s="76">
        <v>0</v>
      </c>
      <c r="O27" s="76">
        <v>0</v>
      </c>
      <c r="P27" s="77">
        <v>0</v>
      </c>
      <c r="Q27" s="270">
        <f>CEILING(IF(I27=25,I27*SUM(L27:P27),IF(K27&gt;0,K27/12*SUM(L27:P27),I27/12*SUM(L27:P27))),1)</f>
        <v>0</v>
      </c>
      <c r="R27" s="271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6"/>
      <c r="Y27" s="136"/>
      <c r="Z27" s="20"/>
    </row>
    <row r="28" spans="1:26" ht="15" customHeight="1">
      <c r="A28" s="337" t="s">
        <v>26</v>
      </c>
      <c r="B28" s="217"/>
      <c r="C28" s="27"/>
      <c r="D28" s="27"/>
      <c r="E28" s="26"/>
      <c r="F28" s="24"/>
      <c r="G28" s="25"/>
      <c r="H28" s="28"/>
      <c r="I28" s="29"/>
      <c r="J28" s="71"/>
      <c r="K28" s="24"/>
      <c r="L28" s="78"/>
      <c r="M28" s="79"/>
      <c r="N28" s="79"/>
      <c r="O28" s="79"/>
      <c r="P28" s="80"/>
      <c r="Q28" s="30"/>
      <c r="R28" s="31"/>
      <c r="S28" s="24"/>
      <c r="T28" s="27"/>
      <c r="U28" s="32"/>
      <c r="V28" s="27"/>
      <c r="W28" s="32"/>
      <c r="X28" s="84"/>
      <c r="Y28" s="84"/>
      <c r="Z28" s="33"/>
    </row>
    <row r="29" spans="1:26" ht="15" customHeight="1">
      <c r="A29" s="283"/>
      <c r="B29" s="188"/>
      <c r="C29" s="186"/>
      <c r="D29" s="221"/>
      <c r="E29" s="13"/>
      <c r="F29" s="14"/>
      <c r="G29" s="12"/>
      <c r="H29" s="15"/>
      <c r="I29" s="16"/>
      <c r="J29" s="17"/>
      <c r="K29" s="14">
        <f>IF(OR(J29=5,J29=6),0.75*I29,IF(J29=7,0.5*I29,IF(J29=8,1.15*I29,0)))</f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270">
        <f>CEILING(IF(I29=25,I29*SUM(L29:P29),IF(K29&gt;0,K29/12*SUM(L29:P29),I29/12*SUM(L29:P29))),1)</f>
        <v>0</v>
      </c>
      <c r="R29" s="271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6"/>
      <c r="Y29" s="136"/>
      <c r="Z29" s="20"/>
    </row>
    <row r="30" spans="1:26" ht="15" customHeight="1">
      <c r="A30" s="337" t="s">
        <v>26</v>
      </c>
      <c r="B30" s="217"/>
      <c r="C30" s="27"/>
      <c r="D30" s="27"/>
      <c r="E30" s="26"/>
      <c r="F30" s="24"/>
      <c r="G30" s="25"/>
      <c r="H30" s="28"/>
      <c r="I30" s="29"/>
      <c r="J30" s="71"/>
      <c r="K30" s="24"/>
      <c r="L30" s="78"/>
      <c r="M30" s="79"/>
      <c r="N30" s="79"/>
      <c r="O30" s="79"/>
      <c r="P30" s="80"/>
      <c r="Q30" s="30"/>
      <c r="R30" s="31"/>
      <c r="S30" s="24"/>
      <c r="T30" s="27"/>
      <c r="U30" s="32"/>
      <c r="V30" s="27"/>
      <c r="W30" s="32"/>
      <c r="X30" s="84"/>
      <c r="Y30" s="84"/>
      <c r="Z30" s="33"/>
    </row>
    <row r="31" spans="1:26" ht="15" customHeight="1">
      <c r="A31" s="283"/>
      <c r="B31" s="188"/>
      <c r="C31" s="186"/>
      <c r="D31" s="221"/>
      <c r="E31" s="13"/>
      <c r="F31" s="14"/>
      <c r="G31" s="12"/>
      <c r="H31" s="15"/>
      <c r="I31" s="16"/>
      <c r="J31" s="17"/>
      <c r="K31" s="14">
        <f>IF(OR(J31=5,J31=6),0.75*I31,IF(J31=7,0.5*I31,IF(J31=8,1.15*I31,0)))</f>
        <v>0</v>
      </c>
      <c r="L31" s="75"/>
      <c r="M31" s="76">
        <v>0</v>
      </c>
      <c r="N31" s="76">
        <v>0</v>
      </c>
      <c r="O31" s="76">
        <v>0</v>
      </c>
      <c r="P31" s="77">
        <v>0</v>
      </c>
      <c r="Q31" s="270">
        <f>CEILING(IF(I31=25,I31*SUM(L31:P31),IF(K31&gt;0,K31/12*SUM(L31:P31),I31/12*SUM(L31:P31))),1)</f>
        <v>0</v>
      </c>
      <c r="R31" s="271"/>
      <c r="S31" s="14"/>
      <c r="T31" s="18"/>
      <c r="U31" s="19">
        <f>IF(SUM(L31:P31)=0,0,T31/SUM(L31:P31)*Q31)</f>
        <v>0</v>
      </c>
      <c r="V31" s="18">
        <v>0</v>
      </c>
      <c r="W31" s="19">
        <f>Q31-U31-V31</f>
        <v>0</v>
      </c>
      <c r="X31" s="136"/>
      <c r="Y31" s="136"/>
      <c r="Z31" s="20"/>
    </row>
    <row r="32" spans="1:26" ht="15" customHeight="1" thickBot="1">
      <c r="A32" s="192" t="s">
        <v>26</v>
      </c>
      <c r="B32" s="193"/>
      <c r="C32" s="34"/>
      <c r="D32" s="34"/>
      <c r="E32" s="35"/>
      <c r="F32" s="36"/>
      <c r="G32" s="37"/>
      <c r="H32" s="38"/>
      <c r="I32" s="39"/>
      <c r="J32" s="72"/>
      <c r="K32" s="36"/>
      <c r="L32" s="81"/>
      <c r="M32" s="82"/>
      <c r="N32" s="82"/>
      <c r="O32" s="82"/>
      <c r="P32" s="83"/>
      <c r="Q32" s="129"/>
      <c r="R32" s="130"/>
      <c r="S32" s="36"/>
      <c r="T32" s="34"/>
      <c r="U32" s="131"/>
      <c r="V32" s="34"/>
      <c r="W32" s="131"/>
      <c r="X32" s="132"/>
      <c r="Y32" s="132"/>
      <c r="Z32" s="44"/>
    </row>
    <row r="33" spans="1:25" ht="13.5" thickBot="1">
      <c r="A33" s="45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341" t="s">
        <v>80</v>
      </c>
      <c r="M33" s="342"/>
      <c r="N33" s="342"/>
      <c r="O33" s="342"/>
      <c r="P33" s="343"/>
      <c r="Q33" s="344">
        <f>SUM(Q11:Q32)</f>
        <v>0</v>
      </c>
      <c r="R33" s="345"/>
      <c r="S33" s="45"/>
      <c r="T33" s="45"/>
      <c r="U33" s="128">
        <f>SUM(U11:U32)</f>
        <v>0</v>
      </c>
      <c r="V33" s="128">
        <f>SUM(V11:V32)</f>
        <v>0</v>
      </c>
      <c r="W33" s="128">
        <f>SUM(W11:W32)</f>
        <v>0</v>
      </c>
      <c r="X33" s="23"/>
      <c r="Y33" s="128">
        <f>SUM(Y11:Y32)</f>
        <v>0</v>
      </c>
    </row>
    <row r="34" spans="1:19" ht="12.75">
      <c r="A34" s="21"/>
      <c r="B34" s="21"/>
      <c r="C34" s="21"/>
      <c r="E34" s="21"/>
      <c r="G34" s="21"/>
      <c r="P34" s="21"/>
      <c r="Q34" s="21"/>
      <c r="R34" s="21"/>
      <c r="S34" s="21"/>
    </row>
    <row r="35" spans="1:19" ht="12.75">
      <c r="A35" s="21"/>
      <c r="B35" s="21"/>
      <c r="C35" s="21"/>
      <c r="E35" s="21"/>
      <c r="G35" s="21"/>
      <c r="P35" s="21"/>
      <c r="Q35" s="21"/>
      <c r="R35" s="21"/>
      <c r="S35" s="21"/>
    </row>
    <row r="36" spans="1:19" ht="12.75">
      <c r="A36" s="21"/>
      <c r="B36" s="21"/>
      <c r="C36" s="21"/>
      <c r="E36" s="21"/>
      <c r="G36" s="21"/>
      <c r="P36" s="21"/>
      <c r="Q36" s="21"/>
      <c r="R36" s="21"/>
      <c r="S36" s="21"/>
    </row>
    <row r="37" spans="1:17" ht="12.75">
      <c r="A37" s="21"/>
      <c r="C37" s="21"/>
      <c r="G37" s="21"/>
      <c r="P37" s="21"/>
      <c r="Q37" s="21"/>
    </row>
    <row r="38" spans="1:17" ht="12.75">
      <c r="A38" s="21"/>
      <c r="C38" s="21"/>
      <c r="G38" s="21"/>
      <c r="P38" s="21"/>
      <c r="Q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  <row r="65" spans="1:17" ht="12.75">
      <c r="A65" s="21"/>
      <c r="C65" s="21"/>
      <c r="G65" s="21"/>
      <c r="P65" s="21"/>
      <c r="Q65" s="21"/>
    </row>
    <row r="66" spans="1:17" ht="12.75">
      <c r="A66" s="21"/>
      <c r="C66" s="21"/>
      <c r="G66" s="21"/>
      <c r="P66" s="21"/>
      <c r="Q66" s="21"/>
    </row>
  </sheetData>
  <sheetProtection password="EF65" sheet="1" objects="1" scenarios="1"/>
  <mergeCells count="77">
    <mergeCell ref="A28:B28"/>
    <mergeCell ref="A29:B29"/>
    <mergeCell ref="C29:D29"/>
    <mergeCell ref="Q29:R29"/>
    <mergeCell ref="A15:B15"/>
    <mergeCell ref="A17:B17"/>
    <mergeCell ref="A16:B16"/>
    <mergeCell ref="A12:B12"/>
    <mergeCell ref="A14:B14"/>
    <mergeCell ref="A4:Z4"/>
    <mergeCell ref="L7:P7"/>
    <mergeCell ref="S7:T7"/>
    <mergeCell ref="A1:F1"/>
    <mergeCell ref="G1:I1"/>
    <mergeCell ref="J1:K1"/>
    <mergeCell ref="L1:S1"/>
    <mergeCell ref="X5:Y9"/>
    <mergeCell ref="V1:Z3"/>
    <mergeCell ref="A2:U2"/>
    <mergeCell ref="S8:T8"/>
    <mergeCell ref="C5:E5"/>
    <mergeCell ref="S5:T5"/>
    <mergeCell ref="A6:B6"/>
    <mergeCell ref="C6:E6"/>
    <mergeCell ref="G6:H6"/>
    <mergeCell ref="L6:P6"/>
    <mergeCell ref="S6:T6"/>
    <mergeCell ref="A8:B8"/>
    <mergeCell ref="C8:E8"/>
    <mergeCell ref="G8:H8"/>
    <mergeCell ref="A7:B7"/>
    <mergeCell ref="C13:D13"/>
    <mergeCell ref="Q13:R13"/>
    <mergeCell ref="Q10:R10"/>
    <mergeCell ref="Q5:R9"/>
    <mergeCell ref="C10:D10"/>
    <mergeCell ref="L10:P10"/>
    <mergeCell ref="A11:B11"/>
    <mergeCell ref="A13:B13"/>
    <mergeCell ref="C19:D19"/>
    <mergeCell ref="Q19:R19"/>
    <mergeCell ref="C15:D15"/>
    <mergeCell ref="Q15:R15"/>
    <mergeCell ref="C17:D17"/>
    <mergeCell ref="Q17:R17"/>
    <mergeCell ref="L33:P33"/>
    <mergeCell ref="Q33:R33"/>
    <mergeCell ref="C27:D27"/>
    <mergeCell ref="Q27:R27"/>
    <mergeCell ref="C31:D31"/>
    <mergeCell ref="Q31:R31"/>
    <mergeCell ref="C25:D25"/>
    <mergeCell ref="Q25:R25"/>
    <mergeCell ref="C21:D21"/>
    <mergeCell ref="Q21:R21"/>
    <mergeCell ref="C23:D23"/>
    <mergeCell ref="Q23:R23"/>
    <mergeCell ref="A32:B32"/>
    <mergeCell ref="A18:B18"/>
    <mergeCell ref="A20:B20"/>
    <mergeCell ref="A22:B22"/>
    <mergeCell ref="A24:B24"/>
    <mergeCell ref="A27:B27"/>
    <mergeCell ref="A31:B31"/>
    <mergeCell ref="A25:B25"/>
    <mergeCell ref="A26:B26"/>
    <mergeCell ref="A30:B30"/>
    <mergeCell ref="A19:B19"/>
    <mergeCell ref="A21:B21"/>
    <mergeCell ref="A23:B23"/>
    <mergeCell ref="R3:U3"/>
    <mergeCell ref="A3:D3"/>
    <mergeCell ref="E3:Q3"/>
    <mergeCell ref="C11:D11"/>
    <mergeCell ref="Q11:R11"/>
    <mergeCell ref="G9:H9"/>
    <mergeCell ref="S9:T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8"/>
  <sheetViews>
    <sheetView showZeros="0" showOutlineSymbols="0" workbookViewId="0" topLeftCell="A1">
      <selection activeCell="C7" sqref="C7:D7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7109375" style="21" customWidth="1"/>
    <col min="16" max="16" width="3.710937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85"/>
      <c r="B1" s="86"/>
      <c r="C1" s="261" t="s">
        <v>119</v>
      </c>
      <c r="D1" s="262"/>
      <c r="E1" s="263"/>
      <c r="F1" s="87" t="s">
        <v>38</v>
      </c>
      <c r="G1" s="88"/>
      <c r="H1" s="88"/>
      <c r="I1" s="89" t="s">
        <v>105</v>
      </c>
      <c r="J1" s="89" t="s">
        <v>120</v>
      </c>
      <c r="K1" s="89" t="s">
        <v>123</v>
      </c>
      <c r="L1" s="90"/>
      <c r="M1" s="90"/>
      <c r="N1" s="90"/>
      <c r="O1" s="90"/>
      <c r="P1" s="90"/>
      <c r="Q1" s="246" t="s">
        <v>126</v>
      </c>
      <c r="R1" s="247"/>
      <c r="S1" s="264" t="s">
        <v>65</v>
      </c>
      <c r="T1" s="263"/>
      <c r="U1" s="91"/>
      <c r="V1" s="88"/>
      <c r="W1" s="91"/>
      <c r="X1" s="252" t="s">
        <v>127</v>
      </c>
      <c r="Y1" s="253"/>
      <c r="Z1" s="92"/>
    </row>
    <row r="2" spans="1:26" ht="15" customHeight="1">
      <c r="A2" s="244"/>
      <c r="B2" s="245"/>
      <c r="C2" s="233" t="s">
        <v>118</v>
      </c>
      <c r="D2" s="234"/>
      <c r="E2" s="235"/>
      <c r="F2" s="95"/>
      <c r="G2" s="259" t="s">
        <v>83</v>
      </c>
      <c r="H2" s="260"/>
      <c r="I2" s="97" t="s">
        <v>45</v>
      </c>
      <c r="J2" s="97" t="s">
        <v>121</v>
      </c>
      <c r="K2" s="97" t="s">
        <v>109</v>
      </c>
      <c r="L2" s="230" t="s">
        <v>49</v>
      </c>
      <c r="M2" s="231"/>
      <c r="N2" s="231"/>
      <c r="O2" s="231"/>
      <c r="P2" s="232"/>
      <c r="Q2" s="248"/>
      <c r="R2" s="249"/>
      <c r="S2" s="244" t="s">
        <v>66</v>
      </c>
      <c r="T2" s="235"/>
      <c r="U2" s="97" t="s">
        <v>71</v>
      </c>
      <c r="V2" s="94" t="s">
        <v>73</v>
      </c>
      <c r="W2" s="97"/>
      <c r="X2" s="254"/>
      <c r="Y2" s="255"/>
      <c r="Z2" s="98"/>
    </row>
    <row r="3" spans="1:26" ht="15" customHeight="1">
      <c r="A3" s="244" t="s">
        <v>116</v>
      </c>
      <c r="B3" s="245"/>
      <c r="C3" s="99"/>
      <c r="D3" s="100" t="s">
        <v>31</v>
      </c>
      <c r="E3" s="99"/>
      <c r="F3" s="97" t="s">
        <v>39</v>
      </c>
      <c r="G3" s="99"/>
      <c r="H3" s="100" t="s">
        <v>43</v>
      </c>
      <c r="I3" s="97" t="s">
        <v>46</v>
      </c>
      <c r="J3" s="97" t="s">
        <v>122</v>
      </c>
      <c r="K3" s="97" t="s">
        <v>124</v>
      </c>
      <c r="L3" s="230" t="s">
        <v>50</v>
      </c>
      <c r="M3" s="231"/>
      <c r="N3" s="231"/>
      <c r="O3" s="231"/>
      <c r="P3" s="232"/>
      <c r="Q3" s="248"/>
      <c r="R3" s="249"/>
      <c r="S3" s="244" t="s">
        <v>113</v>
      </c>
      <c r="T3" s="235"/>
      <c r="U3" s="97" t="s">
        <v>72</v>
      </c>
      <c r="V3" s="94" t="s">
        <v>74</v>
      </c>
      <c r="W3" s="97" t="s">
        <v>125</v>
      </c>
      <c r="X3" s="254"/>
      <c r="Y3" s="255"/>
      <c r="Z3" s="98"/>
    </row>
    <row r="4" spans="1:26" ht="15" customHeight="1">
      <c r="A4" s="244" t="s">
        <v>117</v>
      </c>
      <c r="B4" s="245"/>
      <c r="C4" s="233" t="s">
        <v>82</v>
      </c>
      <c r="D4" s="234"/>
      <c r="E4" s="235"/>
      <c r="F4" s="97" t="s">
        <v>40</v>
      </c>
      <c r="G4" s="244" t="s">
        <v>84</v>
      </c>
      <c r="H4" s="258"/>
      <c r="I4" s="97" t="s">
        <v>106</v>
      </c>
      <c r="J4" s="101" t="s">
        <v>107</v>
      </c>
      <c r="K4" s="97" t="s">
        <v>46</v>
      </c>
      <c r="L4" s="102"/>
      <c r="M4" s="102"/>
      <c r="N4" s="102"/>
      <c r="O4" s="102"/>
      <c r="P4" s="102"/>
      <c r="Q4" s="248"/>
      <c r="R4" s="249"/>
      <c r="S4" s="244" t="s">
        <v>67</v>
      </c>
      <c r="T4" s="235"/>
      <c r="U4" s="97" t="s">
        <v>47</v>
      </c>
      <c r="V4" s="94" t="s">
        <v>75</v>
      </c>
      <c r="W4" s="97" t="s">
        <v>47</v>
      </c>
      <c r="X4" s="254"/>
      <c r="Y4" s="255"/>
      <c r="Z4" s="98"/>
    </row>
    <row r="5" spans="1:26" ht="15" customHeight="1">
      <c r="A5" s="93"/>
      <c r="B5" s="103"/>
      <c r="C5" s="104"/>
      <c r="D5" s="105" t="s">
        <v>32</v>
      </c>
      <c r="E5" s="104"/>
      <c r="F5" s="106"/>
      <c r="G5" s="228" t="s">
        <v>85</v>
      </c>
      <c r="H5" s="229"/>
      <c r="I5" s="97" t="s">
        <v>47</v>
      </c>
      <c r="J5" s="108" t="s">
        <v>108</v>
      </c>
      <c r="K5" s="97" t="s">
        <v>47</v>
      </c>
      <c r="L5" s="109" t="s">
        <v>51</v>
      </c>
      <c r="M5" s="109" t="s">
        <v>53</v>
      </c>
      <c r="N5" s="109" t="s">
        <v>54</v>
      </c>
      <c r="O5" s="109" t="s">
        <v>56</v>
      </c>
      <c r="P5" s="109" t="s">
        <v>57</v>
      </c>
      <c r="Q5" s="250"/>
      <c r="R5" s="251"/>
      <c r="S5" s="228" t="s">
        <v>114</v>
      </c>
      <c r="T5" s="265"/>
      <c r="U5" s="106"/>
      <c r="V5" s="107" t="s">
        <v>47</v>
      </c>
      <c r="W5" s="106"/>
      <c r="X5" s="256"/>
      <c r="Y5" s="257"/>
      <c r="Z5" s="110"/>
    </row>
    <row r="6" spans="1:26" ht="15" customHeight="1">
      <c r="A6" s="111"/>
      <c r="B6" s="112"/>
      <c r="C6" s="219">
        <v>15</v>
      </c>
      <c r="D6" s="220"/>
      <c r="E6" s="96">
        <v>16</v>
      </c>
      <c r="F6" s="113">
        <v>17</v>
      </c>
      <c r="G6" s="114">
        <v>18</v>
      </c>
      <c r="H6" s="107">
        <v>19</v>
      </c>
      <c r="I6" s="113">
        <v>20</v>
      </c>
      <c r="J6" s="107">
        <v>21</v>
      </c>
      <c r="K6" s="113">
        <v>22</v>
      </c>
      <c r="L6" s="267">
        <v>23</v>
      </c>
      <c r="M6" s="268"/>
      <c r="N6" s="268"/>
      <c r="O6" s="268"/>
      <c r="P6" s="269"/>
      <c r="Q6" s="266">
        <v>24</v>
      </c>
      <c r="R6" s="220"/>
      <c r="S6" s="113">
        <v>25</v>
      </c>
      <c r="T6" s="115">
        <v>26</v>
      </c>
      <c r="U6" s="113">
        <v>27</v>
      </c>
      <c r="V6" s="115">
        <v>28</v>
      </c>
      <c r="W6" s="113">
        <v>29</v>
      </c>
      <c r="X6" s="114">
        <v>30</v>
      </c>
      <c r="Y6" s="114">
        <v>31</v>
      </c>
      <c r="Z6" s="114">
        <v>32</v>
      </c>
    </row>
    <row r="7" spans="1:26" ht="15" customHeight="1">
      <c r="A7" s="283"/>
      <c r="B7" s="188"/>
      <c r="C7" s="186"/>
      <c r="D7" s="221"/>
      <c r="E7" s="13"/>
      <c r="F7" s="14"/>
      <c r="G7" s="12"/>
      <c r="H7" s="15"/>
      <c r="I7" s="16">
        <v>0</v>
      </c>
      <c r="J7" s="17"/>
      <c r="K7" s="14">
        <f>IF(OR(J7=5,J7=6),0.75*I7,IF(J7=7,0.5*I7,IF(J7=8,1.15*I7,0)))</f>
        <v>0</v>
      </c>
      <c r="L7" s="75">
        <v>0</v>
      </c>
      <c r="M7" s="76">
        <v>0</v>
      </c>
      <c r="N7" s="76">
        <v>0</v>
      </c>
      <c r="O7" s="76">
        <v>0</v>
      </c>
      <c r="P7" s="77">
        <v>0</v>
      </c>
      <c r="Q7" s="270">
        <f>CEILING(IF(I7=25,I7*SUM(L7:P7),IF(K7&gt;0,K7/12*SUM(L7:P7),I7/12*SUM(L7:P7))),1)</f>
        <v>0</v>
      </c>
      <c r="R7" s="271"/>
      <c r="S7" s="14"/>
      <c r="T7" s="18"/>
      <c r="U7" s="19">
        <f>IF(SUM(L7:P7)=0,0,T7/SUM(L7:P7)*Q7)</f>
        <v>0</v>
      </c>
      <c r="V7" s="18">
        <v>0</v>
      </c>
      <c r="W7" s="19">
        <f>Q7-U7-V7</f>
        <v>0</v>
      </c>
      <c r="X7" s="136"/>
      <c r="Y7" s="136"/>
      <c r="Z7" s="20"/>
    </row>
    <row r="8" spans="1:26" ht="15" customHeight="1">
      <c r="A8" s="337" t="s">
        <v>26</v>
      </c>
      <c r="B8" s="217"/>
      <c r="C8" s="27"/>
      <c r="D8" s="27"/>
      <c r="E8" s="26"/>
      <c r="F8" s="24"/>
      <c r="G8" s="25"/>
      <c r="H8" s="28"/>
      <c r="I8" s="29"/>
      <c r="J8" s="71"/>
      <c r="K8" s="24"/>
      <c r="L8" s="78"/>
      <c r="M8" s="79"/>
      <c r="N8" s="79"/>
      <c r="O8" s="79"/>
      <c r="P8" s="80"/>
      <c r="Q8" s="30"/>
      <c r="R8" s="31"/>
      <c r="S8" s="24"/>
      <c r="T8" s="27"/>
      <c r="U8" s="32"/>
      <c r="V8" s="27"/>
      <c r="W8" s="32"/>
      <c r="X8" s="84"/>
      <c r="Y8" s="84"/>
      <c r="Z8" s="33"/>
    </row>
    <row r="9" spans="1:26" ht="15" customHeight="1">
      <c r="A9" s="283"/>
      <c r="B9" s="188"/>
      <c r="C9" s="186"/>
      <c r="D9" s="221"/>
      <c r="E9" s="13"/>
      <c r="F9" s="14"/>
      <c r="G9" s="12"/>
      <c r="H9" s="15"/>
      <c r="I9" s="16"/>
      <c r="J9" s="17"/>
      <c r="K9" s="14">
        <f>IF(OR(J9=5,J9=6),0.75*I9,IF(J9=7,0.5*I9,IF(J9=8,1.15*I9,0)))</f>
        <v>0</v>
      </c>
      <c r="L9" s="75">
        <v>0</v>
      </c>
      <c r="M9" s="76">
        <v>0</v>
      </c>
      <c r="N9" s="76">
        <v>0</v>
      </c>
      <c r="O9" s="76">
        <v>0</v>
      </c>
      <c r="P9" s="77">
        <v>0</v>
      </c>
      <c r="Q9" s="270">
        <f>CEILING(IF(I9=25,I9*SUM(L9:P9),IF(K9&gt;0,K9/12*SUM(L9:P9),I9/12*SUM(L9:P9))),1)</f>
        <v>0</v>
      </c>
      <c r="R9" s="271"/>
      <c r="S9" s="14"/>
      <c r="T9" s="18"/>
      <c r="U9" s="19">
        <f>IF(SUM(L9:P9)=0,0,T9/SUM(L9:P9)*Q9)</f>
        <v>0</v>
      </c>
      <c r="V9" s="18">
        <v>0</v>
      </c>
      <c r="W9" s="19">
        <f>Q9-U9-V9</f>
        <v>0</v>
      </c>
      <c r="X9" s="136"/>
      <c r="Y9" s="136"/>
      <c r="Z9" s="20"/>
    </row>
    <row r="10" spans="1:26" ht="15" customHeight="1">
      <c r="A10" s="337" t="s">
        <v>26</v>
      </c>
      <c r="B10" s="217"/>
      <c r="C10" s="27"/>
      <c r="D10" s="27"/>
      <c r="E10" s="26"/>
      <c r="F10" s="24"/>
      <c r="G10" s="25"/>
      <c r="H10" s="28"/>
      <c r="I10" s="29"/>
      <c r="J10" s="71"/>
      <c r="K10" s="24"/>
      <c r="L10" s="78"/>
      <c r="M10" s="79"/>
      <c r="N10" s="79"/>
      <c r="O10" s="79"/>
      <c r="P10" s="80"/>
      <c r="Q10" s="30"/>
      <c r="R10" s="31"/>
      <c r="S10" s="24"/>
      <c r="T10" s="27"/>
      <c r="U10" s="32"/>
      <c r="V10" s="27"/>
      <c r="W10" s="32"/>
      <c r="X10" s="84"/>
      <c r="Y10" s="84"/>
      <c r="Z10" s="33"/>
    </row>
    <row r="11" spans="1:26" ht="15" customHeight="1">
      <c r="A11" s="283"/>
      <c r="B11" s="188"/>
      <c r="C11" s="186"/>
      <c r="D11" s="221"/>
      <c r="E11" s="13"/>
      <c r="F11" s="14"/>
      <c r="G11" s="12"/>
      <c r="H11" s="15"/>
      <c r="I11" s="16">
        <v>0</v>
      </c>
      <c r="J11" s="17"/>
      <c r="K11" s="14">
        <f>IF(OR(J11=5,J11=6),0.75*I11,IF(J11=7,0.5*I11,IF(J11=8,1.15*I11,0)))</f>
        <v>0</v>
      </c>
      <c r="L11" s="75">
        <v>0</v>
      </c>
      <c r="M11" s="76">
        <v>0</v>
      </c>
      <c r="N11" s="76">
        <v>0</v>
      </c>
      <c r="O11" s="76">
        <v>0</v>
      </c>
      <c r="P11" s="77">
        <v>0</v>
      </c>
      <c r="Q11" s="270">
        <f>CEILING(IF(I11=25,I11*SUM(L11:P11),IF(K11&gt;0,K11/12*SUM(L11:P11),I11/12*SUM(L11:P11))),1)</f>
        <v>0</v>
      </c>
      <c r="R11" s="271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6"/>
      <c r="Y11" s="136"/>
      <c r="Z11" s="20"/>
    </row>
    <row r="12" spans="1:26" ht="15" customHeight="1">
      <c r="A12" s="337" t="s">
        <v>26</v>
      </c>
      <c r="B12" s="217"/>
      <c r="C12" s="27"/>
      <c r="D12" s="27"/>
      <c r="E12" s="26"/>
      <c r="F12" s="24"/>
      <c r="G12" s="25"/>
      <c r="H12" s="28"/>
      <c r="I12" s="29"/>
      <c r="J12" s="71"/>
      <c r="K12" s="24"/>
      <c r="L12" s="78"/>
      <c r="M12" s="79"/>
      <c r="N12" s="79"/>
      <c r="O12" s="79"/>
      <c r="P12" s="80"/>
      <c r="Q12" s="30"/>
      <c r="R12" s="31"/>
      <c r="S12" s="24"/>
      <c r="T12" s="27"/>
      <c r="U12" s="32"/>
      <c r="V12" s="27"/>
      <c r="W12" s="32"/>
      <c r="X12" s="84"/>
      <c r="Y12" s="84"/>
      <c r="Z12" s="33"/>
    </row>
    <row r="13" spans="1:26" ht="15" customHeight="1">
      <c r="A13" s="283"/>
      <c r="B13" s="188"/>
      <c r="C13" s="186"/>
      <c r="D13" s="221"/>
      <c r="E13" s="13"/>
      <c r="F13" s="14"/>
      <c r="G13" s="12"/>
      <c r="H13" s="15"/>
      <c r="I13" s="16"/>
      <c r="J13" s="17"/>
      <c r="K13" s="14">
        <f>IF(OR(J13=5,J13=6),0.75*I13,IF(J13=7,0.5*I13,IF(J13=8,1.15*I13,0)))</f>
        <v>0</v>
      </c>
      <c r="L13" s="75">
        <v>0</v>
      </c>
      <c r="M13" s="76">
        <v>0</v>
      </c>
      <c r="N13" s="76">
        <v>0</v>
      </c>
      <c r="O13" s="76">
        <v>0</v>
      </c>
      <c r="P13" s="77">
        <v>0</v>
      </c>
      <c r="Q13" s="270">
        <f>CEILING(IF(I13=25,I13*SUM(L13:P13),IF(K13&gt;0,K13/12*SUM(L13:P13),I13/12*SUM(L13:P13))),1)</f>
        <v>0</v>
      </c>
      <c r="R13" s="271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6"/>
      <c r="Y13" s="136"/>
      <c r="Z13" s="20"/>
    </row>
    <row r="14" spans="1:26" ht="15" customHeight="1">
      <c r="A14" s="337" t="s">
        <v>26</v>
      </c>
      <c r="B14" s="217"/>
      <c r="C14" s="27"/>
      <c r="D14" s="27"/>
      <c r="E14" s="26"/>
      <c r="F14" s="24"/>
      <c r="G14" s="25"/>
      <c r="H14" s="28"/>
      <c r="I14" s="29"/>
      <c r="J14" s="71"/>
      <c r="K14" s="24"/>
      <c r="L14" s="78"/>
      <c r="M14" s="79"/>
      <c r="N14" s="79"/>
      <c r="O14" s="79"/>
      <c r="P14" s="80"/>
      <c r="Q14" s="30"/>
      <c r="R14" s="31"/>
      <c r="S14" s="24"/>
      <c r="T14" s="27"/>
      <c r="U14" s="32"/>
      <c r="V14" s="27"/>
      <c r="W14" s="32"/>
      <c r="X14" s="84"/>
      <c r="Y14" s="84"/>
      <c r="Z14" s="33"/>
    </row>
    <row r="15" spans="1:26" ht="15" customHeight="1">
      <c r="A15" s="283"/>
      <c r="B15" s="188"/>
      <c r="C15" s="186"/>
      <c r="D15" s="221"/>
      <c r="E15" s="13"/>
      <c r="F15" s="14"/>
      <c r="G15" s="12"/>
      <c r="H15" s="15"/>
      <c r="I15" s="16">
        <v>0</v>
      </c>
      <c r="J15" s="17"/>
      <c r="K15" s="14">
        <f>IF(OR(J15=5,J15=6),0.75*I15,IF(J15=7,0.5*I15,IF(J15=8,1.15*I15,0)))</f>
        <v>0</v>
      </c>
      <c r="L15" s="75">
        <v>0</v>
      </c>
      <c r="M15" s="76">
        <v>0</v>
      </c>
      <c r="N15" s="76">
        <v>0</v>
      </c>
      <c r="O15" s="76">
        <v>0</v>
      </c>
      <c r="P15" s="77">
        <v>0</v>
      </c>
      <c r="Q15" s="270">
        <f>CEILING(IF(I15=25,I15*SUM(L15:P15),IF(K15&gt;0,K15/12*SUM(L15:P15),I15/12*SUM(L15:P15))),1)</f>
        <v>0</v>
      </c>
      <c r="R15" s="271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6"/>
      <c r="Y15" s="136"/>
      <c r="Z15" s="20"/>
    </row>
    <row r="16" spans="1:26" ht="15" customHeight="1">
      <c r="A16" s="337" t="s">
        <v>26</v>
      </c>
      <c r="B16" s="217"/>
      <c r="C16" s="27"/>
      <c r="D16" s="27"/>
      <c r="E16" s="26"/>
      <c r="F16" s="24"/>
      <c r="G16" s="25"/>
      <c r="H16" s="28"/>
      <c r="I16" s="29"/>
      <c r="J16" s="71"/>
      <c r="K16" s="24"/>
      <c r="L16" s="78"/>
      <c r="M16" s="79"/>
      <c r="N16" s="79"/>
      <c r="O16" s="79"/>
      <c r="P16" s="80"/>
      <c r="Q16" s="30"/>
      <c r="R16" s="31"/>
      <c r="S16" s="24"/>
      <c r="T16" s="27"/>
      <c r="U16" s="32"/>
      <c r="V16" s="27"/>
      <c r="W16" s="32"/>
      <c r="X16" s="84"/>
      <c r="Y16" s="84"/>
      <c r="Z16" s="33"/>
    </row>
    <row r="17" spans="1:26" ht="15" customHeight="1">
      <c r="A17" s="283"/>
      <c r="B17" s="188"/>
      <c r="C17" s="186"/>
      <c r="D17" s="221"/>
      <c r="E17" s="13"/>
      <c r="F17" s="14"/>
      <c r="G17" s="12"/>
      <c r="H17" s="15"/>
      <c r="I17" s="16"/>
      <c r="J17" s="17"/>
      <c r="K17" s="14">
        <f>IF(OR(J17=5,J17=6),0.75*I17,IF(J17=7,0.5*I17,IF(J17=8,1.15*I17,0)))</f>
        <v>0</v>
      </c>
      <c r="L17" s="75">
        <v>0</v>
      </c>
      <c r="M17" s="76">
        <v>0</v>
      </c>
      <c r="N17" s="76">
        <v>0</v>
      </c>
      <c r="O17" s="76">
        <v>0</v>
      </c>
      <c r="P17" s="77">
        <v>0</v>
      </c>
      <c r="Q17" s="270">
        <f>CEILING(IF(I17=25,I17*SUM(L17:P17),IF(K17&gt;0,K17/12*SUM(L17:P17),I17/12*SUM(L17:P17))),1)</f>
        <v>0</v>
      </c>
      <c r="R17" s="271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6"/>
      <c r="Y17" s="136"/>
      <c r="Z17" s="20"/>
    </row>
    <row r="18" spans="1:26" ht="15" customHeight="1">
      <c r="A18" s="337" t="s">
        <v>26</v>
      </c>
      <c r="B18" s="217"/>
      <c r="C18" s="27"/>
      <c r="D18" s="27"/>
      <c r="E18" s="26"/>
      <c r="F18" s="24"/>
      <c r="G18" s="25"/>
      <c r="H18" s="28"/>
      <c r="I18" s="29"/>
      <c r="J18" s="71"/>
      <c r="K18" s="24"/>
      <c r="L18" s="78"/>
      <c r="M18" s="79"/>
      <c r="N18" s="79"/>
      <c r="O18" s="79"/>
      <c r="P18" s="80"/>
      <c r="Q18" s="30"/>
      <c r="R18" s="31"/>
      <c r="S18" s="24"/>
      <c r="T18" s="27"/>
      <c r="U18" s="32"/>
      <c r="V18" s="27"/>
      <c r="W18" s="32"/>
      <c r="X18" s="84"/>
      <c r="Y18" s="84"/>
      <c r="Z18" s="33"/>
    </row>
    <row r="19" spans="1:26" ht="15" customHeight="1">
      <c r="A19" s="283"/>
      <c r="B19" s="188"/>
      <c r="C19" s="186"/>
      <c r="D19" s="221"/>
      <c r="E19" s="13"/>
      <c r="F19" s="14"/>
      <c r="G19" s="12"/>
      <c r="H19" s="15"/>
      <c r="I19" s="16">
        <v>0</v>
      </c>
      <c r="J19" s="17"/>
      <c r="K19" s="14">
        <f>IF(OR(J19=5,J19=6),0.75*I19,IF(J19=7,0.5*I19,IF(J19=8,1.15*I19,0)))</f>
        <v>0</v>
      </c>
      <c r="L19" s="75">
        <v>0</v>
      </c>
      <c r="M19" s="76">
        <v>0</v>
      </c>
      <c r="N19" s="76">
        <v>0</v>
      </c>
      <c r="O19" s="76">
        <v>0</v>
      </c>
      <c r="P19" s="77">
        <v>0</v>
      </c>
      <c r="Q19" s="270">
        <f>CEILING(IF(I19=25,I19*SUM(L19:P19),IF(K19&gt;0,K19/12*SUM(L19:P19),I19/12*SUM(L19:P19))),1)</f>
        <v>0</v>
      </c>
      <c r="R19" s="271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6"/>
      <c r="Y19" s="136"/>
      <c r="Z19" s="20"/>
    </row>
    <row r="20" spans="1:26" ht="15" customHeight="1">
      <c r="A20" s="337" t="s">
        <v>26</v>
      </c>
      <c r="B20" s="217"/>
      <c r="C20" s="27"/>
      <c r="D20" s="27"/>
      <c r="E20" s="26"/>
      <c r="F20" s="24"/>
      <c r="G20" s="25"/>
      <c r="H20" s="28"/>
      <c r="I20" s="29"/>
      <c r="J20" s="71"/>
      <c r="K20" s="24"/>
      <c r="L20" s="78"/>
      <c r="M20" s="79"/>
      <c r="N20" s="79"/>
      <c r="O20" s="79"/>
      <c r="P20" s="80"/>
      <c r="Q20" s="30"/>
      <c r="R20" s="31"/>
      <c r="S20" s="24"/>
      <c r="T20" s="27"/>
      <c r="U20" s="32"/>
      <c r="V20" s="27"/>
      <c r="W20" s="32"/>
      <c r="X20" s="84"/>
      <c r="Y20" s="84"/>
      <c r="Z20" s="33"/>
    </row>
    <row r="21" spans="1:26" ht="15" customHeight="1">
      <c r="A21" s="283"/>
      <c r="B21" s="188"/>
      <c r="C21" s="186"/>
      <c r="D21" s="221"/>
      <c r="E21" s="13"/>
      <c r="F21" s="14"/>
      <c r="G21" s="12"/>
      <c r="H21" s="15"/>
      <c r="I21" s="16"/>
      <c r="J21" s="17"/>
      <c r="K21" s="14">
        <f>IF(OR(J21=5,J21=6),0.75*I21,IF(J21=7,0.5*I21,IF(J21=8,1.15*I21,0)))</f>
        <v>0</v>
      </c>
      <c r="L21" s="75">
        <v>0</v>
      </c>
      <c r="M21" s="76">
        <v>0</v>
      </c>
      <c r="N21" s="76">
        <v>0</v>
      </c>
      <c r="O21" s="76">
        <v>0</v>
      </c>
      <c r="P21" s="77">
        <v>0</v>
      </c>
      <c r="Q21" s="270">
        <f>CEILING(IF(I21=25,I21*SUM(L21:P21),IF(K21&gt;0,K21/12*SUM(L21:P21),I21/12*SUM(L21:P21))),1)</f>
        <v>0</v>
      </c>
      <c r="R21" s="271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6"/>
      <c r="Y21" s="136"/>
      <c r="Z21" s="20"/>
    </row>
    <row r="22" spans="1:26" ht="15" customHeight="1">
      <c r="A22" s="337" t="s">
        <v>26</v>
      </c>
      <c r="B22" s="217"/>
      <c r="C22" s="27"/>
      <c r="D22" s="27"/>
      <c r="E22" s="26"/>
      <c r="F22" s="24"/>
      <c r="G22" s="25"/>
      <c r="H22" s="28"/>
      <c r="I22" s="29"/>
      <c r="J22" s="71"/>
      <c r="K22" s="24"/>
      <c r="L22" s="78"/>
      <c r="M22" s="79"/>
      <c r="N22" s="79"/>
      <c r="O22" s="79"/>
      <c r="P22" s="80"/>
      <c r="Q22" s="30"/>
      <c r="R22" s="31"/>
      <c r="S22" s="24"/>
      <c r="T22" s="27"/>
      <c r="U22" s="32"/>
      <c r="V22" s="27"/>
      <c r="W22" s="32"/>
      <c r="X22" s="84"/>
      <c r="Y22" s="84"/>
      <c r="Z22" s="33"/>
    </row>
    <row r="23" spans="1:26" ht="15" customHeight="1">
      <c r="A23" s="283"/>
      <c r="B23" s="188"/>
      <c r="C23" s="186"/>
      <c r="D23" s="221"/>
      <c r="E23" s="13"/>
      <c r="F23" s="14"/>
      <c r="G23" s="12"/>
      <c r="H23" s="15"/>
      <c r="I23" s="16"/>
      <c r="J23" s="17"/>
      <c r="K23" s="14">
        <f>IF(OR(J23=5,J23=6),0.75*I23,IF(J23=7,0.5*I23,IF(J23=8,1.15*I23,0)))</f>
        <v>0</v>
      </c>
      <c r="L23" s="75">
        <v>0</v>
      </c>
      <c r="M23" s="76">
        <v>0</v>
      </c>
      <c r="N23" s="76">
        <v>0</v>
      </c>
      <c r="O23" s="76">
        <v>0</v>
      </c>
      <c r="P23" s="77">
        <v>0</v>
      </c>
      <c r="Q23" s="270">
        <f>CEILING(IF(I23=25,I23*SUM(L23:P23),IF(K23&gt;0,K23/12*SUM(L23:P23),I23/12*SUM(L23:P23))),1)</f>
        <v>0</v>
      </c>
      <c r="R23" s="271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6"/>
      <c r="Y23" s="136"/>
      <c r="Z23" s="20"/>
    </row>
    <row r="24" spans="1:26" ht="15" customHeight="1">
      <c r="A24" s="337" t="s">
        <v>26</v>
      </c>
      <c r="B24" s="217"/>
      <c r="C24" s="27"/>
      <c r="D24" s="27"/>
      <c r="E24" s="26"/>
      <c r="F24" s="24"/>
      <c r="G24" s="25"/>
      <c r="H24" s="28"/>
      <c r="I24" s="29"/>
      <c r="J24" s="71"/>
      <c r="K24" s="24"/>
      <c r="L24" s="78"/>
      <c r="M24" s="79"/>
      <c r="N24" s="79"/>
      <c r="O24" s="79"/>
      <c r="P24" s="80"/>
      <c r="Q24" s="30"/>
      <c r="R24" s="31"/>
      <c r="S24" s="24"/>
      <c r="T24" s="27"/>
      <c r="U24" s="32"/>
      <c r="V24" s="27"/>
      <c r="W24" s="32"/>
      <c r="X24" s="84"/>
      <c r="Y24" s="84"/>
      <c r="Z24" s="33"/>
    </row>
    <row r="25" spans="1:26" ht="15" customHeight="1">
      <c r="A25" s="283"/>
      <c r="B25" s="188"/>
      <c r="C25" s="186"/>
      <c r="D25" s="221"/>
      <c r="E25" s="13"/>
      <c r="F25" s="14"/>
      <c r="G25" s="12"/>
      <c r="H25" s="15"/>
      <c r="I25" s="16"/>
      <c r="J25" s="17"/>
      <c r="K25" s="14">
        <f>IF(OR(J25=5,J25=6),0.75*I25,IF(J25=7,0.5*I25,IF(J25=8,1.15*I25,0)))</f>
        <v>0</v>
      </c>
      <c r="L25" s="75">
        <v>0</v>
      </c>
      <c r="M25" s="76">
        <v>0</v>
      </c>
      <c r="N25" s="76">
        <v>0</v>
      </c>
      <c r="O25" s="76">
        <v>0</v>
      </c>
      <c r="P25" s="77">
        <v>0</v>
      </c>
      <c r="Q25" s="270">
        <f>CEILING(IF(I25=25,I25*SUM(L25:P25),IF(K25&gt;0,K25/12*SUM(L25:P25),I25/12*SUM(L25:P25))),1)</f>
        <v>0</v>
      </c>
      <c r="R25" s="271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6"/>
      <c r="Y25" s="136"/>
      <c r="Z25" s="20"/>
    </row>
    <row r="26" spans="1:26" ht="15" customHeight="1">
      <c r="A26" s="337" t="s">
        <v>26</v>
      </c>
      <c r="B26" s="217"/>
      <c r="C26" s="27"/>
      <c r="D26" s="27"/>
      <c r="E26" s="26"/>
      <c r="F26" s="24"/>
      <c r="G26" s="25"/>
      <c r="H26" s="28"/>
      <c r="I26" s="29"/>
      <c r="J26" s="71"/>
      <c r="K26" s="24"/>
      <c r="L26" s="78"/>
      <c r="M26" s="79"/>
      <c r="N26" s="79"/>
      <c r="O26" s="79"/>
      <c r="P26" s="80"/>
      <c r="Q26" s="30"/>
      <c r="R26" s="31"/>
      <c r="S26" s="24"/>
      <c r="T26" s="27"/>
      <c r="U26" s="32"/>
      <c r="V26" s="27"/>
      <c r="W26" s="32"/>
      <c r="X26" s="84"/>
      <c r="Y26" s="84"/>
      <c r="Z26" s="33"/>
    </row>
    <row r="27" spans="1:26" ht="15" customHeight="1">
      <c r="A27" s="283"/>
      <c r="B27" s="188"/>
      <c r="C27" s="186"/>
      <c r="D27" s="221"/>
      <c r="E27" s="13"/>
      <c r="F27" s="14"/>
      <c r="G27" s="12"/>
      <c r="H27" s="15"/>
      <c r="I27" s="16">
        <v>0</v>
      </c>
      <c r="J27" s="17"/>
      <c r="K27" s="14">
        <f>IF(OR(J27=5,J27=6),0.75*I27,IF(J27=7,0.5*I27,IF(J27=8,1.15*I27,0)))</f>
        <v>0</v>
      </c>
      <c r="L27" s="75">
        <v>0</v>
      </c>
      <c r="M27" s="76">
        <v>0</v>
      </c>
      <c r="N27" s="76">
        <v>0</v>
      </c>
      <c r="O27" s="76">
        <v>0</v>
      </c>
      <c r="P27" s="77">
        <v>0</v>
      </c>
      <c r="Q27" s="270">
        <f>CEILING(IF(I27=25,I27*SUM(L27:P27),IF(K27&gt;0,K27/12*SUM(L27:P27),I27/12*SUM(L27:P27))),1)</f>
        <v>0</v>
      </c>
      <c r="R27" s="271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6"/>
      <c r="Y27" s="136"/>
      <c r="Z27" s="20"/>
    </row>
    <row r="28" spans="1:26" ht="15" customHeight="1">
      <c r="A28" s="337" t="s">
        <v>26</v>
      </c>
      <c r="B28" s="217"/>
      <c r="C28" s="27"/>
      <c r="D28" s="27"/>
      <c r="E28" s="26"/>
      <c r="F28" s="24"/>
      <c r="G28" s="25"/>
      <c r="H28" s="28"/>
      <c r="I28" s="29"/>
      <c r="J28" s="71"/>
      <c r="K28" s="24"/>
      <c r="L28" s="78"/>
      <c r="M28" s="79"/>
      <c r="N28" s="79"/>
      <c r="O28" s="79"/>
      <c r="P28" s="80"/>
      <c r="Q28" s="30"/>
      <c r="R28" s="31"/>
      <c r="S28" s="24"/>
      <c r="T28" s="27"/>
      <c r="U28" s="32"/>
      <c r="V28" s="27"/>
      <c r="W28" s="32"/>
      <c r="X28" s="84"/>
      <c r="Y28" s="84"/>
      <c r="Z28" s="33"/>
    </row>
    <row r="29" spans="1:26" ht="15" customHeight="1">
      <c r="A29" s="283"/>
      <c r="B29" s="188"/>
      <c r="C29" s="186"/>
      <c r="D29" s="221"/>
      <c r="E29" s="13"/>
      <c r="F29" s="14"/>
      <c r="G29" s="12"/>
      <c r="H29" s="15"/>
      <c r="I29" s="16"/>
      <c r="J29" s="17"/>
      <c r="K29" s="14">
        <f>IF(OR(J29=5,J29=6),0.75*I29,IF(J29=7,0.5*I29,IF(J29=8,1.15*I29,0)))</f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270">
        <f>CEILING(IF(I29=25,I29*SUM(L29:P29),IF(K29&gt;0,K29/12*SUM(L29:P29),I29/12*SUM(L29:P29))),1)</f>
        <v>0</v>
      </c>
      <c r="R29" s="271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6"/>
      <c r="Y29" s="136"/>
      <c r="Z29" s="20"/>
    </row>
    <row r="30" spans="1:26" ht="15" customHeight="1">
      <c r="A30" s="337" t="s">
        <v>26</v>
      </c>
      <c r="B30" s="217"/>
      <c r="C30" s="27"/>
      <c r="D30" s="27"/>
      <c r="E30" s="26"/>
      <c r="F30" s="24"/>
      <c r="G30" s="25"/>
      <c r="H30" s="28"/>
      <c r="I30" s="29"/>
      <c r="J30" s="71"/>
      <c r="K30" s="24"/>
      <c r="L30" s="78"/>
      <c r="M30" s="79"/>
      <c r="N30" s="79"/>
      <c r="O30" s="79"/>
      <c r="P30" s="80"/>
      <c r="Q30" s="30"/>
      <c r="R30" s="31"/>
      <c r="S30" s="24"/>
      <c r="T30" s="27"/>
      <c r="U30" s="32"/>
      <c r="V30" s="27"/>
      <c r="W30" s="32"/>
      <c r="X30" s="84"/>
      <c r="Y30" s="84"/>
      <c r="Z30" s="33"/>
    </row>
    <row r="31" spans="1:26" ht="15" customHeight="1">
      <c r="A31" s="283"/>
      <c r="B31" s="188"/>
      <c r="C31" s="186"/>
      <c r="D31" s="221"/>
      <c r="E31" s="13"/>
      <c r="F31" s="14"/>
      <c r="G31" s="12"/>
      <c r="H31" s="15"/>
      <c r="I31" s="16">
        <v>0</v>
      </c>
      <c r="J31" s="17"/>
      <c r="K31" s="14">
        <f>IF(OR(J31=5,J31=6),0.75*I31,IF(J31=7,0.5*I31,IF(J31=8,1.15*I31,0)))</f>
        <v>0</v>
      </c>
      <c r="L31" s="75">
        <v>0</v>
      </c>
      <c r="M31" s="76">
        <v>0</v>
      </c>
      <c r="N31" s="76">
        <v>0</v>
      </c>
      <c r="O31" s="76">
        <v>0</v>
      </c>
      <c r="P31" s="77">
        <v>0</v>
      </c>
      <c r="Q31" s="270">
        <f>CEILING(IF(I31=25,I31*SUM(L31:P31),IF(K31&gt;0,K31/12*SUM(L31:P31),I31/12*SUM(L31:P31))),1)</f>
        <v>0</v>
      </c>
      <c r="R31" s="271"/>
      <c r="S31" s="14"/>
      <c r="T31" s="18"/>
      <c r="U31" s="19">
        <f>IF(SUM(L31:P31)=0,0,T31/SUM(L31:P31)*Q31)</f>
        <v>0</v>
      </c>
      <c r="V31" s="18">
        <v>0</v>
      </c>
      <c r="W31" s="19">
        <f>Q31-U31-V31</f>
        <v>0</v>
      </c>
      <c r="X31" s="136"/>
      <c r="Y31" s="136"/>
      <c r="Z31" s="20"/>
    </row>
    <row r="32" spans="1:26" ht="15" customHeight="1">
      <c r="A32" s="337" t="s">
        <v>26</v>
      </c>
      <c r="B32" s="217"/>
      <c r="C32" s="27"/>
      <c r="D32" s="27"/>
      <c r="E32" s="26"/>
      <c r="F32" s="24"/>
      <c r="G32" s="25"/>
      <c r="H32" s="28"/>
      <c r="I32" s="29"/>
      <c r="J32" s="71"/>
      <c r="K32" s="24"/>
      <c r="L32" s="78"/>
      <c r="M32" s="79"/>
      <c r="N32" s="79"/>
      <c r="O32" s="79"/>
      <c r="P32" s="80"/>
      <c r="Q32" s="30"/>
      <c r="R32" s="31"/>
      <c r="S32" s="24"/>
      <c r="T32" s="27"/>
      <c r="U32" s="32"/>
      <c r="V32" s="27"/>
      <c r="W32" s="32"/>
      <c r="X32" s="84"/>
      <c r="Y32" s="84"/>
      <c r="Z32" s="33"/>
    </row>
    <row r="33" spans="1:26" ht="15" customHeight="1">
      <c r="A33" s="283"/>
      <c r="B33" s="188"/>
      <c r="C33" s="186"/>
      <c r="D33" s="221"/>
      <c r="E33" s="13"/>
      <c r="F33" s="14"/>
      <c r="G33" s="12"/>
      <c r="H33" s="15"/>
      <c r="I33" s="16"/>
      <c r="J33" s="17"/>
      <c r="K33" s="14">
        <f>IF(OR(J33=5,J33=6),0.75*I33,IF(J33=7,0.5*I33,IF(J33=8,1.15*I33,0)))</f>
        <v>0</v>
      </c>
      <c r="L33" s="75"/>
      <c r="M33" s="76">
        <v>0</v>
      </c>
      <c r="N33" s="76">
        <v>0</v>
      </c>
      <c r="O33" s="76">
        <v>0</v>
      </c>
      <c r="P33" s="77">
        <v>0</v>
      </c>
      <c r="Q33" s="270">
        <f>CEILING(IF(I33=25,I33*SUM(L33:P33),IF(K33&gt;0,K33/12*SUM(L33:P33),I33/12*SUM(L33:P33))),1)</f>
        <v>0</v>
      </c>
      <c r="R33" s="271"/>
      <c r="S33" s="14"/>
      <c r="T33" s="18"/>
      <c r="U33" s="19">
        <f>IF(SUM(L33:P33)=0,0,T33/SUM(L33:P33)*Q33)</f>
        <v>0</v>
      </c>
      <c r="V33" s="18">
        <v>0</v>
      </c>
      <c r="W33" s="19">
        <f>Q33-U33-V33</f>
        <v>0</v>
      </c>
      <c r="X33" s="136"/>
      <c r="Y33" s="136"/>
      <c r="Z33" s="20"/>
    </row>
    <row r="34" spans="1:26" ht="15" customHeight="1" thickBot="1">
      <c r="A34" s="192" t="s">
        <v>26</v>
      </c>
      <c r="B34" s="193"/>
      <c r="C34" s="34"/>
      <c r="D34" s="34"/>
      <c r="E34" s="35"/>
      <c r="F34" s="36"/>
      <c r="G34" s="37"/>
      <c r="H34" s="38"/>
      <c r="I34" s="39"/>
      <c r="J34" s="72"/>
      <c r="K34" s="36"/>
      <c r="L34" s="81"/>
      <c r="M34" s="82"/>
      <c r="N34" s="82"/>
      <c r="O34" s="82"/>
      <c r="P34" s="83"/>
      <c r="Q34" s="129"/>
      <c r="R34" s="130"/>
      <c r="S34" s="36"/>
      <c r="T34" s="34"/>
      <c r="U34" s="131"/>
      <c r="V34" s="34"/>
      <c r="W34" s="131"/>
      <c r="X34" s="132"/>
      <c r="Y34" s="132"/>
      <c r="Z34" s="44"/>
    </row>
    <row r="35" spans="1:25" ht="13.5" thickBot="1">
      <c r="A35" s="4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341" t="s">
        <v>80</v>
      </c>
      <c r="M35" s="342"/>
      <c r="N35" s="342"/>
      <c r="O35" s="342"/>
      <c r="P35" s="343"/>
      <c r="Q35" s="344">
        <f>SUM(Q7:Q34)</f>
        <v>0</v>
      </c>
      <c r="R35" s="345"/>
      <c r="S35" s="45"/>
      <c r="T35" s="45"/>
      <c r="U35" s="128">
        <f>SUM(U7:U34)</f>
        <v>0</v>
      </c>
      <c r="V35" s="128">
        <f>SUM(V7:V34)</f>
        <v>0</v>
      </c>
      <c r="W35" s="128">
        <f>SUM(W7:W34)</f>
        <v>0</v>
      </c>
      <c r="X35" s="23"/>
      <c r="Y35" s="128">
        <f>SUM(Y7:Y34)</f>
        <v>0</v>
      </c>
    </row>
    <row r="36" spans="1:19" ht="12.75">
      <c r="A36" s="21"/>
      <c r="B36" s="21"/>
      <c r="C36" s="21"/>
      <c r="E36" s="21"/>
      <c r="G36" s="21"/>
      <c r="P36" s="21"/>
      <c r="Q36" s="21"/>
      <c r="R36" s="21"/>
      <c r="S36" s="21"/>
    </row>
    <row r="37" spans="1:19" ht="12.75">
      <c r="A37" s="21"/>
      <c r="B37" s="21"/>
      <c r="C37" s="21"/>
      <c r="E37" s="21"/>
      <c r="G37" s="21"/>
      <c r="P37" s="21"/>
      <c r="Q37" s="21"/>
      <c r="R37" s="21"/>
      <c r="S37" s="21"/>
    </row>
    <row r="38" spans="1:19" ht="12.75">
      <c r="A38" s="21"/>
      <c r="B38" s="21"/>
      <c r="C38" s="21"/>
      <c r="E38" s="21"/>
      <c r="G38" s="21"/>
      <c r="P38" s="21"/>
      <c r="Q38" s="21"/>
      <c r="R38" s="21"/>
      <c r="S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  <row r="65" spans="1:17" ht="12.75">
      <c r="A65" s="21"/>
      <c r="C65" s="21"/>
      <c r="G65" s="21"/>
      <c r="P65" s="21"/>
      <c r="Q65" s="21"/>
    </row>
    <row r="66" spans="1:17" ht="12.75">
      <c r="A66" s="21"/>
      <c r="C66" s="21"/>
      <c r="G66" s="21"/>
      <c r="P66" s="21"/>
      <c r="Q66" s="21"/>
    </row>
    <row r="67" spans="1:17" ht="12.75">
      <c r="A67" s="21"/>
      <c r="C67" s="21"/>
      <c r="G67" s="21"/>
      <c r="P67" s="21"/>
      <c r="Q67" s="21"/>
    </row>
    <row r="68" spans="1:17" ht="12.75">
      <c r="A68" s="21"/>
      <c r="C68" s="21"/>
      <c r="G68" s="21"/>
      <c r="P68" s="21"/>
      <c r="Q68" s="21"/>
    </row>
  </sheetData>
  <sheetProtection password="EF65" sheet="1" objects="1" scenarios="1"/>
  <mergeCells count="79">
    <mergeCell ref="A22:B22"/>
    <mergeCell ref="A23:B23"/>
    <mergeCell ref="C23:D23"/>
    <mergeCell ref="Q23:R23"/>
    <mergeCell ref="A20:B20"/>
    <mergeCell ref="A21:B21"/>
    <mergeCell ref="C21:D21"/>
    <mergeCell ref="Q21:R21"/>
    <mergeCell ref="A18:B18"/>
    <mergeCell ref="A19:B19"/>
    <mergeCell ref="C19:D19"/>
    <mergeCell ref="Q19:R19"/>
    <mergeCell ref="A16:B16"/>
    <mergeCell ref="A17:B17"/>
    <mergeCell ref="C17:D17"/>
    <mergeCell ref="Q17:R17"/>
    <mergeCell ref="A29:B29"/>
    <mergeCell ref="A30:B30"/>
    <mergeCell ref="A32:B32"/>
    <mergeCell ref="A7:B7"/>
    <mergeCell ref="A9:B9"/>
    <mergeCell ref="A11:B11"/>
    <mergeCell ref="A13:B13"/>
    <mergeCell ref="A8:B8"/>
    <mergeCell ref="A10:B10"/>
    <mergeCell ref="A12:B12"/>
    <mergeCell ref="C6:D6"/>
    <mergeCell ref="L6:P6"/>
    <mergeCell ref="Q6:R6"/>
    <mergeCell ref="G5:H5"/>
    <mergeCell ref="S1:T1"/>
    <mergeCell ref="S2:T2"/>
    <mergeCell ref="C1:E1"/>
    <mergeCell ref="S3:T3"/>
    <mergeCell ref="C2:E2"/>
    <mergeCell ref="L2:P2"/>
    <mergeCell ref="Q1:R5"/>
    <mergeCell ref="C13:D13"/>
    <mergeCell ref="Q7:R7"/>
    <mergeCell ref="C9:D9"/>
    <mergeCell ref="Q9:R9"/>
    <mergeCell ref="C11:D11"/>
    <mergeCell ref="Q11:R11"/>
    <mergeCell ref="C7:D7"/>
    <mergeCell ref="Q13:R13"/>
    <mergeCell ref="Q15:R15"/>
    <mergeCell ref="C25:D25"/>
    <mergeCell ref="Q25:R25"/>
    <mergeCell ref="C27:D27"/>
    <mergeCell ref="Q27:R27"/>
    <mergeCell ref="C15:D15"/>
    <mergeCell ref="Q35:R35"/>
    <mergeCell ref="L35:P35"/>
    <mergeCell ref="Q29:R29"/>
    <mergeCell ref="C31:D31"/>
    <mergeCell ref="Q31:R31"/>
    <mergeCell ref="C33:D33"/>
    <mergeCell ref="Q33:R33"/>
    <mergeCell ref="C29:D29"/>
    <mergeCell ref="X1:Y5"/>
    <mergeCell ref="A3:B3"/>
    <mergeCell ref="L3:P3"/>
    <mergeCell ref="S5:T5"/>
    <mergeCell ref="A4:B4"/>
    <mergeCell ref="C4:E4"/>
    <mergeCell ref="G4:H4"/>
    <mergeCell ref="S4:T4"/>
    <mergeCell ref="A2:B2"/>
    <mergeCell ref="G2:H2"/>
    <mergeCell ref="A34:B34"/>
    <mergeCell ref="A14:B14"/>
    <mergeCell ref="A24:B24"/>
    <mergeCell ref="A26:B26"/>
    <mergeCell ref="A28:B28"/>
    <mergeCell ref="A31:B31"/>
    <mergeCell ref="A33:B33"/>
    <mergeCell ref="A15:B15"/>
    <mergeCell ref="A25:B25"/>
    <mergeCell ref="A27:B27"/>
  </mergeCells>
  <printOptions horizontalCentered="1" verticalCentered="1"/>
  <pageMargins left="0.1968503937007874" right="0.1968503937007874" top="0.4330708661417323" bottom="0.4330708661417323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7109375" style="21" customWidth="1"/>
    <col min="16" max="16" width="3.710937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347" t="s">
        <v>87</v>
      </c>
      <c r="B1" s="348"/>
      <c r="C1" s="348"/>
      <c r="D1" s="349"/>
      <c r="E1" s="349"/>
      <c r="F1" s="350"/>
      <c r="G1" s="351">
        <f>+Prvnístrana!A5</f>
        <v>0</v>
      </c>
      <c r="H1" s="352"/>
      <c r="I1" s="353"/>
      <c r="J1" s="354" t="s">
        <v>79</v>
      </c>
      <c r="K1" s="196"/>
      <c r="L1" s="355">
        <f>+Prvnístrana!A7</f>
      </c>
      <c r="M1" s="356"/>
      <c r="N1" s="356"/>
      <c r="O1" s="356"/>
      <c r="P1" s="356"/>
      <c r="Q1" s="356"/>
      <c r="R1" s="356"/>
      <c r="S1" s="357"/>
      <c r="T1" s="69" t="s">
        <v>81</v>
      </c>
      <c r="U1" s="68">
        <v>2</v>
      </c>
      <c r="V1" s="358" t="s">
        <v>128</v>
      </c>
      <c r="W1" s="158"/>
      <c r="X1" s="158"/>
      <c r="Y1" s="158"/>
      <c r="Z1" s="158"/>
    </row>
    <row r="2" spans="1:26" ht="15" customHeight="1">
      <c r="A2" s="359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58"/>
      <c r="W2" s="158"/>
      <c r="X2" s="158"/>
      <c r="Y2" s="158"/>
      <c r="Z2" s="158"/>
    </row>
    <row r="3" spans="1:26" ht="15" customHeight="1">
      <c r="A3" s="340" t="s">
        <v>78</v>
      </c>
      <c r="B3" s="158"/>
      <c r="C3" s="158"/>
      <c r="D3" s="158"/>
      <c r="E3" s="340" t="s">
        <v>91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338">
        <f>+Prvnístrana!H16</f>
        <v>2003</v>
      </c>
      <c r="S3" s="339"/>
      <c r="T3" s="339"/>
      <c r="U3" s="158"/>
      <c r="V3" s="158"/>
      <c r="W3" s="158"/>
      <c r="X3" s="158"/>
      <c r="Y3" s="158"/>
      <c r="Z3" s="158"/>
    </row>
    <row r="4" spans="1:26" ht="15" customHeight="1" thickBot="1">
      <c r="A4" s="346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15" customHeight="1">
      <c r="A5" s="85"/>
      <c r="B5" s="86"/>
      <c r="C5" s="261" t="s">
        <v>119</v>
      </c>
      <c r="D5" s="262"/>
      <c r="E5" s="263"/>
      <c r="F5" s="87" t="s">
        <v>38</v>
      </c>
      <c r="G5" s="88"/>
      <c r="H5" s="88"/>
      <c r="I5" s="89" t="s">
        <v>105</v>
      </c>
      <c r="J5" s="89" t="s">
        <v>120</v>
      </c>
      <c r="K5" s="89" t="s">
        <v>123</v>
      </c>
      <c r="L5" s="90"/>
      <c r="M5" s="90"/>
      <c r="N5" s="90"/>
      <c r="O5" s="90"/>
      <c r="P5" s="90"/>
      <c r="Q5" s="246" t="s">
        <v>126</v>
      </c>
      <c r="R5" s="247"/>
      <c r="S5" s="264" t="s">
        <v>65</v>
      </c>
      <c r="T5" s="263"/>
      <c r="U5" s="91"/>
      <c r="V5" s="88"/>
      <c r="W5" s="91"/>
      <c r="X5" s="252" t="s">
        <v>127</v>
      </c>
      <c r="Y5" s="253"/>
      <c r="Z5" s="92"/>
    </row>
    <row r="6" spans="1:26" ht="15" customHeight="1">
      <c r="A6" s="244"/>
      <c r="B6" s="245"/>
      <c r="C6" s="233" t="s">
        <v>118</v>
      </c>
      <c r="D6" s="234"/>
      <c r="E6" s="235"/>
      <c r="F6" s="95"/>
      <c r="G6" s="259" t="s">
        <v>83</v>
      </c>
      <c r="H6" s="260"/>
      <c r="I6" s="97" t="s">
        <v>45</v>
      </c>
      <c r="J6" s="97" t="s">
        <v>121</v>
      </c>
      <c r="K6" s="97" t="s">
        <v>109</v>
      </c>
      <c r="L6" s="230" t="s">
        <v>49</v>
      </c>
      <c r="M6" s="231"/>
      <c r="N6" s="231"/>
      <c r="O6" s="231"/>
      <c r="P6" s="232"/>
      <c r="Q6" s="248"/>
      <c r="R6" s="249"/>
      <c r="S6" s="244" t="s">
        <v>66</v>
      </c>
      <c r="T6" s="235"/>
      <c r="U6" s="97" t="s">
        <v>71</v>
      </c>
      <c r="V6" s="94" t="s">
        <v>73</v>
      </c>
      <c r="W6" s="97"/>
      <c r="X6" s="254"/>
      <c r="Y6" s="255"/>
      <c r="Z6" s="98"/>
    </row>
    <row r="7" spans="1:26" ht="15" customHeight="1">
      <c r="A7" s="244" t="s">
        <v>116</v>
      </c>
      <c r="B7" s="245"/>
      <c r="C7" s="99"/>
      <c r="D7" s="100" t="s">
        <v>31</v>
      </c>
      <c r="E7" s="99"/>
      <c r="F7" s="97" t="s">
        <v>39</v>
      </c>
      <c r="G7" s="99"/>
      <c r="H7" s="100" t="s">
        <v>43</v>
      </c>
      <c r="I7" s="97" t="s">
        <v>46</v>
      </c>
      <c r="J7" s="97" t="s">
        <v>122</v>
      </c>
      <c r="K7" s="97" t="s">
        <v>124</v>
      </c>
      <c r="L7" s="230" t="s">
        <v>50</v>
      </c>
      <c r="M7" s="231"/>
      <c r="N7" s="231"/>
      <c r="O7" s="231"/>
      <c r="P7" s="232"/>
      <c r="Q7" s="248"/>
      <c r="R7" s="249"/>
      <c r="S7" s="244" t="s">
        <v>113</v>
      </c>
      <c r="T7" s="235"/>
      <c r="U7" s="97" t="s">
        <v>72</v>
      </c>
      <c r="V7" s="94" t="s">
        <v>74</v>
      </c>
      <c r="W7" s="97" t="s">
        <v>125</v>
      </c>
      <c r="X7" s="254"/>
      <c r="Y7" s="255"/>
      <c r="Z7" s="98"/>
    </row>
    <row r="8" spans="1:26" ht="15" customHeight="1">
      <c r="A8" s="244" t="s">
        <v>117</v>
      </c>
      <c r="B8" s="245"/>
      <c r="C8" s="233" t="s">
        <v>82</v>
      </c>
      <c r="D8" s="234"/>
      <c r="E8" s="235"/>
      <c r="F8" s="97" t="s">
        <v>40</v>
      </c>
      <c r="G8" s="244" t="s">
        <v>84</v>
      </c>
      <c r="H8" s="258"/>
      <c r="I8" s="97" t="s">
        <v>106</v>
      </c>
      <c r="J8" s="101" t="s">
        <v>107</v>
      </c>
      <c r="K8" s="97" t="s">
        <v>46</v>
      </c>
      <c r="L8" s="102"/>
      <c r="M8" s="102"/>
      <c r="N8" s="102"/>
      <c r="O8" s="102"/>
      <c r="P8" s="102"/>
      <c r="Q8" s="248"/>
      <c r="R8" s="249"/>
      <c r="S8" s="244" t="s">
        <v>67</v>
      </c>
      <c r="T8" s="235"/>
      <c r="U8" s="97" t="s">
        <v>47</v>
      </c>
      <c r="V8" s="94" t="s">
        <v>75</v>
      </c>
      <c r="W8" s="97" t="s">
        <v>47</v>
      </c>
      <c r="X8" s="254"/>
      <c r="Y8" s="255"/>
      <c r="Z8" s="98"/>
    </row>
    <row r="9" spans="1:26" ht="15" customHeight="1">
      <c r="A9" s="93"/>
      <c r="B9" s="103"/>
      <c r="C9" s="104"/>
      <c r="D9" s="105" t="s">
        <v>32</v>
      </c>
      <c r="E9" s="104"/>
      <c r="F9" s="106"/>
      <c r="G9" s="228" t="s">
        <v>85</v>
      </c>
      <c r="H9" s="229"/>
      <c r="I9" s="97" t="s">
        <v>47</v>
      </c>
      <c r="J9" s="108" t="s">
        <v>108</v>
      </c>
      <c r="K9" s="97" t="s">
        <v>47</v>
      </c>
      <c r="L9" s="109" t="s">
        <v>51</v>
      </c>
      <c r="M9" s="109" t="s">
        <v>53</v>
      </c>
      <c r="N9" s="109" t="s">
        <v>54</v>
      </c>
      <c r="O9" s="109" t="s">
        <v>56</v>
      </c>
      <c r="P9" s="109" t="s">
        <v>57</v>
      </c>
      <c r="Q9" s="250"/>
      <c r="R9" s="251"/>
      <c r="S9" s="228" t="s">
        <v>114</v>
      </c>
      <c r="T9" s="265"/>
      <c r="U9" s="106"/>
      <c r="V9" s="107" t="s">
        <v>47</v>
      </c>
      <c r="W9" s="106"/>
      <c r="X9" s="256"/>
      <c r="Y9" s="257"/>
      <c r="Z9" s="110"/>
    </row>
    <row r="10" spans="1:26" ht="15" customHeight="1">
      <c r="A10" s="111"/>
      <c r="B10" s="112"/>
      <c r="C10" s="219">
        <v>15</v>
      </c>
      <c r="D10" s="220"/>
      <c r="E10" s="96">
        <v>16</v>
      </c>
      <c r="F10" s="113">
        <v>17</v>
      </c>
      <c r="G10" s="114">
        <v>18</v>
      </c>
      <c r="H10" s="107">
        <v>19</v>
      </c>
      <c r="I10" s="113">
        <v>20</v>
      </c>
      <c r="J10" s="107">
        <v>21</v>
      </c>
      <c r="K10" s="113">
        <v>22</v>
      </c>
      <c r="L10" s="267">
        <v>23</v>
      </c>
      <c r="M10" s="268"/>
      <c r="N10" s="268"/>
      <c r="O10" s="268"/>
      <c r="P10" s="269"/>
      <c r="Q10" s="266">
        <v>24</v>
      </c>
      <c r="R10" s="220"/>
      <c r="S10" s="113">
        <v>25</v>
      </c>
      <c r="T10" s="115">
        <v>26</v>
      </c>
      <c r="U10" s="113">
        <v>27</v>
      </c>
      <c r="V10" s="115">
        <v>28</v>
      </c>
      <c r="W10" s="113">
        <v>29</v>
      </c>
      <c r="X10" s="114">
        <v>30</v>
      </c>
      <c r="Y10" s="114">
        <v>31</v>
      </c>
      <c r="Z10" s="114">
        <v>32</v>
      </c>
    </row>
    <row r="11" spans="1:26" ht="15" customHeight="1">
      <c r="A11" s="283"/>
      <c r="B11" s="188"/>
      <c r="C11" s="186"/>
      <c r="D11" s="221"/>
      <c r="E11" s="13"/>
      <c r="F11" s="14"/>
      <c r="G11" s="12"/>
      <c r="H11" s="15"/>
      <c r="I11" s="16">
        <v>0</v>
      </c>
      <c r="J11" s="17"/>
      <c r="K11" s="14">
        <f>IF(OR(J11=5,J11=6),0.75*I11,IF(J11=7,0.5*I11,IF(J11=8,1.15*I11,0)))</f>
        <v>0</v>
      </c>
      <c r="L11" s="75">
        <v>0</v>
      </c>
      <c r="M11" s="76">
        <v>0</v>
      </c>
      <c r="N11" s="76">
        <v>0</v>
      </c>
      <c r="O11" s="76">
        <v>0</v>
      </c>
      <c r="P11" s="77">
        <v>0</v>
      </c>
      <c r="Q11" s="270">
        <f>CEILING(IF(I11=25,I11*SUM(L11:P11),IF(K11&gt;0,K11/12*SUM(L11:P11),I11/12*SUM(L11:P11))),1)</f>
        <v>0</v>
      </c>
      <c r="R11" s="271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6"/>
      <c r="Y11" s="136"/>
      <c r="Z11" s="20"/>
    </row>
    <row r="12" spans="1:26" ht="15" customHeight="1">
      <c r="A12" s="337" t="s">
        <v>26</v>
      </c>
      <c r="B12" s="217"/>
      <c r="C12" s="27"/>
      <c r="D12" s="27"/>
      <c r="E12" s="26"/>
      <c r="F12" s="24"/>
      <c r="G12" s="25"/>
      <c r="H12" s="28"/>
      <c r="I12" s="29"/>
      <c r="J12" s="71"/>
      <c r="K12" s="24"/>
      <c r="L12" s="78"/>
      <c r="M12" s="79"/>
      <c r="N12" s="79"/>
      <c r="O12" s="79"/>
      <c r="P12" s="80"/>
      <c r="Q12" s="30"/>
      <c r="R12" s="31"/>
      <c r="S12" s="24"/>
      <c r="T12" s="27"/>
      <c r="U12" s="32"/>
      <c r="V12" s="27"/>
      <c r="W12" s="32"/>
      <c r="X12" s="84"/>
      <c r="Y12" s="84"/>
      <c r="Z12" s="33"/>
    </row>
    <row r="13" spans="1:26" ht="15" customHeight="1">
      <c r="A13" s="283"/>
      <c r="B13" s="188"/>
      <c r="C13" s="186"/>
      <c r="D13" s="221"/>
      <c r="E13" s="13"/>
      <c r="F13" s="14"/>
      <c r="G13" s="12"/>
      <c r="H13" s="15"/>
      <c r="I13" s="16"/>
      <c r="J13" s="17"/>
      <c r="K13" s="14">
        <f>IF(OR(J13=5,J13=6),0.75*I13,IF(J13=7,0.5*I13,IF(J13=8,1.15*I13,0)))</f>
        <v>0</v>
      </c>
      <c r="L13" s="75">
        <v>0</v>
      </c>
      <c r="M13" s="76">
        <v>0</v>
      </c>
      <c r="N13" s="76">
        <v>0</v>
      </c>
      <c r="O13" s="76">
        <v>0</v>
      </c>
      <c r="P13" s="77">
        <v>0</v>
      </c>
      <c r="Q13" s="270">
        <f>CEILING(IF(I13=25,I13*SUM(L13:P13),IF(K13&gt;0,K13/12*SUM(L13:P13),I13/12*SUM(L13:P13))),1)</f>
        <v>0</v>
      </c>
      <c r="R13" s="271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6"/>
      <c r="Y13" s="136"/>
      <c r="Z13" s="20"/>
    </row>
    <row r="14" spans="1:26" ht="15" customHeight="1">
      <c r="A14" s="337" t="s">
        <v>26</v>
      </c>
      <c r="B14" s="217"/>
      <c r="C14" s="27"/>
      <c r="D14" s="27"/>
      <c r="E14" s="26"/>
      <c r="F14" s="24"/>
      <c r="G14" s="25"/>
      <c r="H14" s="28"/>
      <c r="I14" s="29"/>
      <c r="J14" s="71"/>
      <c r="K14" s="24"/>
      <c r="L14" s="78"/>
      <c r="M14" s="79"/>
      <c r="N14" s="79"/>
      <c r="O14" s="79"/>
      <c r="P14" s="80"/>
      <c r="Q14" s="30"/>
      <c r="R14" s="31"/>
      <c r="S14" s="24"/>
      <c r="T14" s="27"/>
      <c r="U14" s="32"/>
      <c r="V14" s="27"/>
      <c r="W14" s="32"/>
      <c r="X14" s="84"/>
      <c r="Y14" s="84"/>
      <c r="Z14" s="33"/>
    </row>
    <row r="15" spans="1:26" ht="15" customHeight="1">
      <c r="A15" s="283"/>
      <c r="B15" s="188"/>
      <c r="C15" s="186"/>
      <c r="D15" s="221"/>
      <c r="E15" s="13"/>
      <c r="F15" s="14"/>
      <c r="G15" s="12"/>
      <c r="H15" s="15"/>
      <c r="I15" s="16">
        <v>0</v>
      </c>
      <c r="J15" s="17"/>
      <c r="K15" s="14">
        <f>IF(OR(J15=5,J15=6),0.75*I15,IF(J15=7,0.5*I15,IF(J15=8,1.15*I15,0)))</f>
        <v>0</v>
      </c>
      <c r="L15" s="75">
        <v>0</v>
      </c>
      <c r="M15" s="76">
        <v>0</v>
      </c>
      <c r="N15" s="76">
        <v>0</v>
      </c>
      <c r="O15" s="76">
        <v>0</v>
      </c>
      <c r="P15" s="77">
        <v>0</v>
      </c>
      <c r="Q15" s="270">
        <f>CEILING(IF(I15=25,I15*SUM(L15:P15),IF(K15&gt;0,K15/12*SUM(L15:P15),I15/12*SUM(L15:P15))),1)</f>
        <v>0</v>
      </c>
      <c r="R15" s="271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6"/>
      <c r="Y15" s="136"/>
      <c r="Z15" s="20"/>
    </row>
    <row r="16" spans="1:26" ht="15" customHeight="1">
      <c r="A16" s="337" t="s">
        <v>26</v>
      </c>
      <c r="B16" s="217"/>
      <c r="C16" s="27"/>
      <c r="D16" s="27"/>
      <c r="E16" s="26"/>
      <c r="F16" s="24"/>
      <c r="G16" s="25"/>
      <c r="H16" s="28"/>
      <c r="I16" s="29"/>
      <c r="J16" s="71"/>
      <c r="K16" s="24"/>
      <c r="L16" s="78"/>
      <c r="M16" s="79"/>
      <c r="N16" s="79"/>
      <c r="O16" s="79"/>
      <c r="P16" s="80"/>
      <c r="Q16" s="30"/>
      <c r="R16" s="31"/>
      <c r="S16" s="24"/>
      <c r="T16" s="27"/>
      <c r="U16" s="32"/>
      <c r="V16" s="27"/>
      <c r="W16" s="32"/>
      <c r="X16" s="84"/>
      <c r="Y16" s="84"/>
      <c r="Z16" s="33"/>
    </row>
    <row r="17" spans="1:26" ht="15" customHeight="1">
      <c r="A17" s="283"/>
      <c r="B17" s="188"/>
      <c r="C17" s="186"/>
      <c r="D17" s="221"/>
      <c r="E17" s="13"/>
      <c r="F17" s="14"/>
      <c r="G17" s="12"/>
      <c r="H17" s="15"/>
      <c r="I17" s="16"/>
      <c r="J17" s="17"/>
      <c r="K17" s="14">
        <f>IF(OR(J17=5,J17=6),0.75*I17,IF(J17=7,0.5*I17,IF(J17=8,1.15*I17,0)))</f>
        <v>0</v>
      </c>
      <c r="L17" s="75">
        <v>0</v>
      </c>
      <c r="M17" s="76">
        <v>0</v>
      </c>
      <c r="N17" s="76">
        <v>0</v>
      </c>
      <c r="O17" s="76">
        <v>0</v>
      </c>
      <c r="P17" s="77">
        <v>0</v>
      </c>
      <c r="Q17" s="270">
        <f>CEILING(IF(I17=25,I17*SUM(L17:P17),IF(K17&gt;0,K17/12*SUM(L17:P17),I17/12*SUM(L17:P17))),1)</f>
        <v>0</v>
      </c>
      <c r="R17" s="271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6"/>
      <c r="Y17" s="136"/>
      <c r="Z17" s="20"/>
    </row>
    <row r="18" spans="1:26" ht="15" customHeight="1">
      <c r="A18" s="337" t="s">
        <v>26</v>
      </c>
      <c r="B18" s="217"/>
      <c r="C18" s="27"/>
      <c r="D18" s="27"/>
      <c r="E18" s="26"/>
      <c r="F18" s="24"/>
      <c r="G18" s="25"/>
      <c r="H18" s="28"/>
      <c r="I18" s="29"/>
      <c r="J18" s="71"/>
      <c r="K18" s="24"/>
      <c r="L18" s="78"/>
      <c r="M18" s="79"/>
      <c r="N18" s="79"/>
      <c r="O18" s="79"/>
      <c r="P18" s="80"/>
      <c r="Q18" s="30"/>
      <c r="R18" s="31"/>
      <c r="S18" s="24"/>
      <c r="T18" s="27"/>
      <c r="U18" s="32"/>
      <c r="V18" s="27"/>
      <c r="W18" s="32"/>
      <c r="X18" s="84"/>
      <c r="Y18" s="84"/>
      <c r="Z18" s="33"/>
    </row>
    <row r="19" spans="1:26" ht="15" customHeight="1">
      <c r="A19" s="283"/>
      <c r="B19" s="188"/>
      <c r="C19" s="186"/>
      <c r="D19" s="221"/>
      <c r="E19" s="13"/>
      <c r="F19" s="14"/>
      <c r="G19" s="12"/>
      <c r="H19" s="15"/>
      <c r="I19" s="16">
        <v>0</v>
      </c>
      <c r="J19" s="17"/>
      <c r="K19" s="14">
        <f>IF(OR(J19=5,J19=6),0.75*I19,IF(J19=7,0.5*I19,IF(J19=8,1.15*I19,0)))</f>
        <v>0</v>
      </c>
      <c r="L19" s="75">
        <v>0</v>
      </c>
      <c r="M19" s="76">
        <v>0</v>
      </c>
      <c r="N19" s="76">
        <v>0</v>
      </c>
      <c r="O19" s="76">
        <v>0</v>
      </c>
      <c r="P19" s="77">
        <v>0</v>
      </c>
      <c r="Q19" s="270">
        <f>CEILING(IF(I19=25,I19*SUM(L19:P19),IF(K19&gt;0,K19/12*SUM(L19:P19),I19/12*SUM(L19:P19))),1)</f>
        <v>0</v>
      </c>
      <c r="R19" s="271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6"/>
      <c r="Y19" s="136"/>
      <c r="Z19" s="20"/>
    </row>
    <row r="20" spans="1:26" ht="15" customHeight="1">
      <c r="A20" s="337" t="s">
        <v>26</v>
      </c>
      <c r="B20" s="217"/>
      <c r="C20" s="27"/>
      <c r="D20" s="27"/>
      <c r="E20" s="26"/>
      <c r="F20" s="24"/>
      <c r="G20" s="25"/>
      <c r="H20" s="28"/>
      <c r="I20" s="29"/>
      <c r="J20" s="71"/>
      <c r="K20" s="24"/>
      <c r="L20" s="78"/>
      <c r="M20" s="79"/>
      <c r="N20" s="79"/>
      <c r="O20" s="79"/>
      <c r="P20" s="80"/>
      <c r="Q20" s="30"/>
      <c r="R20" s="31"/>
      <c r="S20" s="24"/>
      <c r="T20" s="27"/>
      <c r="U20" s="32"/>
      <c r="V20" s="27"/>
      <c r="W20" s="32"/>
      <c r="X20" s="84"/>
      <c r="Y20" s="84"/>
      <c r="Z20" s="33"/>
    </row>
    <row r="21" spans="1:26" ht="15" customHeight="1">
      <c r="A21" s="283"/>
      <c r="B21" s="188"/>
      <c r="C21" s="186"/>
      <c r="D21" s="221"/>
      <c r="E21" s="13"/>
      <c r="F21" s="14"/>
      <c r="G21" s="12"/>
      <c r="H21" s="15"/>
      <c r="I21" s="16"/>
      <c r="J21" s="17"/>
      <c r="K21" s="14">
        <f>IF(OR(J21=5,J21=6),0.75*I21,IF(J21=7,0.5*I21,IF(J21=8,1.15*I21,0)))</f>
        <v>0</v>
      </c>
      <c r="L21" s="75">
        <v>0</v>
      </c>
      <c r="M21" s="76">
        <v>0</v>
      </c>
      <c r="N21" s="76">
        <v>0</v>
      </c>
      <c r="O21" s="76">
        <v>0</v>
      </c>
      <c r="P21" s="77">
        <v>0</v>
      </c>
      <c r="Q21" s="270">
        <f>CEILING(IF(I21=25,I21*SUM(L21:P21),IF(K21&gt;0,K21/12*SUM(L21:P21),I21/12*SUM(L21:P21))),1)</f>
        <v>0</v>
      </c>
      <c r="R21" s="271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6"/>
      <c r="Y21" s="136"/>
      <c r="Z21" s="20"/>
    </row>
    <row r="22" spans="1:26" ht="15" customHeight="1">
      <c r="A22" s="337" t="s">
        <v>26</v>
      </c>
      <c r="B22" s="217"/>
      <c r="C22" s="27"/>
      <c r="D22" s="27"/>
      <c r="E22" s="26"/>
      <c r="F22" s="24"/>
      <c r="G22" s="25"/>
      <c r="H22" s="28"/>
      <c r="I22" s="29"/>
      <c r="J22" s="71"/>
      <c r="K22" s="24"/>
      <c r="L22" s="78"/>
      <c r="M22" s="79"/>
      <c r="N22" s="79"/>
      <c r="O22" s="79"/>
      <c r="P22" s="80"/>
      <c r="Q22" s="30"/>
      <c r="R22" s="31"/>
      <c r="S22" s="24"/>
      <c r="T22" s="27"/>
      <c r="U22" s="32"/>
      <c r="V22" s="27"/>
      <c r="W22" s="32"/>
      <c r="X22" s="84"/>
      <c r="Y22" s="84"/>
      <c r="Z22" s="33"/>
    </row>
    <row r="23" spans="1:26" ht="15" customHeight="1">
      <c r="A23" s="283"/>
      <c r="B23" s="188"/>
      <c r="C23" s="186"/>
      <c r="D23" s="221"/>
      <c r="E23" s="13"/>
      <c r="F23" s="14"/>
      <c r="G23" s="12"/>
      <c r="H23" s="15"/>
      <c r="I23" s="16">
        <v>0</v>
      </c>
      <c r="J23" s="17"/>
      <c r="K23" s="14">
        <f>IF(OR(J23=5,J23=6),0.75*I23,IF(J23=7,0.5*I23,IF(J23=8,1.15*I23,0)))</f>
        <v>0</v>
      </c>
      <c r="L23" s="75">
        <v>0</v>
      </c>
      <c r="M23" s="76">
        <v>0</v>
      </c>
      <c r="N23" s="76">
        <v>0</v>
      </c>
      <c r="O23" s="76">
        <v>0</v>
      </c>
      <c r="P23" s="77">
        <v>0</v>
      </c>
      <c r="Q23" s="270">
        <f>CEILING(IF(I23=25,I23*SUM(L23:P23),IF(K23&gt;0,K23/12*SUM(L23:P23),I23/12*SUM(L23:P23))),1)</f>
        <v>0</v>
      </c>
      <c r="R23" s="271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6"/>
      <c r="Y23" s="136"/>
      <c r="Z23" s="20"/>
    </row>
    <row r="24" spans="1:26" ht="15" customHeight="1">
      <c r="A24" s="337" t="s">
        <v>26</v>
      </c>
      <c r="B24" s="217"/>
      <c r="C24" s="27"/>
      <c r="D24" s="27"/>
      <c r="E24" s="26"/>
      <c r="F24" s="24"/>
      <c r="G24" s="25"/>
      <c r="H24" s="28"/>
      <c r="I24" s="29"/>
      <c r="J24" s="71"/>
      <c r="K24" s="24"/>
      <c r="L24" s="78"/>
      <c r="M24" s="79"/>
      <c r="N24" s="79"/>
      <c r="O24" s="79"/>
      <c r="P24" s="80"/>
      <c r="Q24" s="30"/>
      <c r="R24" s="31"/>
      <c r="S24" s="24"/>
      <c r="T24" s="27"/>
      <c r="U24" s="32"/>
      <c r="V24" s="27"/>
      <c r="W24" s="32"/>
      <c r="X24" s="84"/>
      <c r="Y24" s="84"/>
      <c r="Z24" s="33"/>
    </row>
    <row r="25" spans="1:26" ht="15" customHeight="1">
      <c r="A25" s="283"/>
      <c r="B25" s="188"/>
      <c r="C25" s="186"/>
      <c r="D25" s="221"/>
      <c r="E25" s="13"/>
      <c r="F25" s="14"/>
      <c r="G25" s="12"/>
      <c r="H25" s="15"/>
      <c r="I25" s="16"/>
      <c r="J25" s="17"/>
      <c r="K25" s="14">
        <f>IF(OR(J25=5,J25=6),0.75*I25,IF(J25=7,0.5*I25,IF(J25=8,1.15*I25,0)))</f>
        <v>0</v>
      </c>
      <c r="L25" s="75">
        <v>0</v>
      </c>
      <c r="M25" s="76">
        <v>0</v>
      </c>
      <c r="N25" s="76">
        <v>0</v>
      </c>
      <c r="O25" s="76">
        <v>0</v>
      </c>
      <c r="P25" s="77">
        <v>0</v>
      </c>
      <c r="Q25" s="270">
        <f>CEILING(IF(I25=25,I25*SUM(L25:P25),IF(K25&gt;0,K25/12*SUM(L25:P25),I25/12*SUM(L25:P25))),1)</f>
        <v>0</v>
      </c>
      <c r="R25" s="271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6"/>
      <c r="Y25" s="136"/>
      <c r="Z25" s="20"/>
    </row>
    <row r="26" spans="1:26" ht="15" customHeight="1">
      <c r="A26" s="337" t="s">
        <v>26</v>
      </c>
      <c r="B26" s="217"/>
      <c r="C26" s="27"/>
      <c r="D26" s="27"/>
      <c r="E26" s="26"/>
      <c r="F26" s="24"/>
      <c r="G26" s="25"/>
      <c r="H26" s="28"/>
      <c r="I26" s="29"/>
      <c r="J26" s="71"/>
      <c r="K26" s="24"/>
      <c r="L26" s="78"/>
      <c r="M26" s="79"/>
      <c r="N26" s="79"/>
      <c r="O26" s="79"/>
      <c r="P26" s="80"/>
      <c r="Q26" s="30"/>
      <c r="R26" s="31"/>
      <c r="S26" s="24"/>
      <c r="T26" s="27"/>
      <c r="U26" s="32"/>
      <c r="V26" s="27"/>
      <c r="W26" s="32"/>
      <c r="X26" s="84"/>
      <c r="Y26" s="84"/>
      <c r="Z26" s="33"/>
    </row>
    <row r="27" spans="1:26" ht="15" customHeight="1">
      <c r="A27" s="283"/>
      <c r="B27" s="188"/>
      <c r="C27" s="186"/>
      <c r="D27" s="221"/>
      <c r="E27" s="13"/>
      <c r="F27" s="14"/>
      <c r="G27" s="12"/>
      <c r="H27" s="15"/>
      <c r="I27" s="16"/>
      <c r="J27" s="17"/>
      <c r="K27" s="14">
        <f>IF(OR(J27=5,J27=6),0.75*I27,IF(J27=7,0.5*I27,IF(J27=8,1.15*I27,0)))</f>
        <v>0</v>
      </c>
      <c r="L27" s="75">
        <v>0</v>
      </c>
      <c r="M27" s="76">
        <v>0</v>
      </c>
      <c r="N27" s="76">
        <v>0</v>
      </c>
      <c r="O27" s="76">
        <v>0</v>
      </c>
      <c r="P27" s="77">
        <v>0</v>
      </c>
      <c r="Q27" s="270">
        <f>CEILING(IF(I27=25,I27*SUM(L27:P27),IF(K27&gt;0,K27/12*SUM(L27:P27),I27/12*SUM(L27:P27))),1)</f>
        <v>0</v>
      </c>
      <c r="R27" s="271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6"/>
      <c r="Y27" s="136"/>
      <c r="Z27" s="20"/>
    </row>
    <row r="28" spans="1:26" ht="15" customHeight="1">
      <c r="A28" s="337" t="s">
        <v>26</v>
      </c>
      <c r="B28" s="217"/>
      <c r="C28" s="27"/>
      <c r="D28" s="27"/>
      <c r="E28" s="26"/>
      <c r="F28" s="24"/>
      <c r="G28" s="25"/>
      <c r="H28" s="28"/>
      <c r="I28" s="29"/>
      <c r="J28" s="71"/>
      <c r="K28" s="24"/>
      <c r="L28" s="78"/>
      <c r="M28" s="79"/>
      <c r="N28" s="79"/>
      <c r="O28" s="79"/>
      <c r="P28" s="80"/>
      <c r="Q28" s="30"/>
      <c r="R28" s="31"/>
      <c r="S28" s="24"/>
      <c r="T28" s="27"/>
      <c r="U28" s="32"/>
      <c r="V28" s="27"/>
      <c r="W28" s="32"/>
      <c r="X28" s="84"/>
      <c r="Y28" s="84"/>
      <c r="Z28" s="33"/>
    </row>
    <row r="29" spans="1:26" ht="15" customHeight="1">
      <c r="A29" s="283"/>
      <c r="B29" s="188"/>
      <c r="C29" s="186"/>
      <c r="D29" s="221"/>
      <c r="E29" s="13"/>
      <c r="F29" s="14"/>
      <c r="G29" s="12"/>
      <c r="H29" s="15"/>
      <c r="I29" s="16"/>
      <c r="J29" s="17"/>
      <c r="K29" s="14">
        <f>IF(OR(J29=5,J29=6),0.75*I29,IF(J29=7,0.5*I29,IF(J29=8,1.15*I29,0)))</f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270">
        <f>CEILING(IF(I29=25,I29*SUM(L29:P29),IF(K29&gt;0,K29/12*SUM(L29:P29),I29/12*SUM(L29:P29))),1)</f>
        <v>0</v>
      </c>
      <c r="R29" s="271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6"/>
      <c r="Y29" s="136"/>
      <c r="Z29" s="20"/>
    </row>
    <row r="30" spans="1:26" ht="15" customHeight="1">
      <c r="A30" s="337" t="s">
        <v>26</v>
      </c>
      <c r="B30" s="217"/>
      <c r="C30" s="27"/>
      <c r="D30" s="27"/>
      <c r="E30" s="26"/>
      <c r="F30" s="24"/>
      <c r="G30" s="25"/>
      <c r="H30" s="28"/>
      <c r="I30" s="29"/>
      <c r="J30" s="71"/>
      <c r="K30" s="24"/>
      <c r="L30" s="78"/>
      <c r="M30" s="79"/>
      <c r="N30" s="79"/>
      <c r="O30" s="79"/>
      <c r="P30" s="80"/>
      <c r="Q30" s="30"/>
      <c r="R30" s="31"/>
      <c r="S30" s="24"/>
      <c r="T30" s="27"/>
      <c r="U30" s="32"/>
      <c r="V30" s="27"/>
      <c r="W30" s="32"/>
      <c r="X30" s="84"/>
      <c r="Y30" s="84"/>
      <c r="Z30" s="33"/>
    </row>
    <row r="31" spans="1:26" ht="15" customHeight="1">
      <c r="A31" s="283"/>
      <c r="B31" s="188"/>
      <c r="C31" s="186"/>
      <c r="D31" s="221"/>
      <c r="E31" s="13"/>
      <c r="F31" s="14"/>
      <c r="G31" s="12"/>
      <c r="H31" s="15"/>
      <c r="I31" s="16"/>
      <c r="J31" s="17"/>
      <c r="K31" s="14">
        <f>IF(OR(J31=5,J31=6),0.75*I31,IF(J31=7,0.5*I31,IF(J31=8,1.15*I31,0)))</f>
        <v>0</v>
      </c>
      <c r="L31" s="75"/>
      <c r="M31" s="76">
        <v>0</v>
      </c>
      <c r="N31" s="76">
        <v>0</v>
      </c>
      <c r="O31" s="76">
        <v>0</v>
      </c>
      <c r="P31" s="77">
        <v>0</v>
      </c>
      <c r="Q31" s="270">
        <f>CEILING(IF(I31=25,I31*SUM(L31:P31),IF(K31&gt;0,K31/12*SUM(L31:P31),I31/12*SUM(L31:P31))),1)</f>
        <v>0</v>
      </c>
      <c r="R31" s="271"/>
      <c r="S31" s="14"/>
      <c r="T31" s="18"/>
      <c r="U31" s="19">
        <f>IF(SUM(L31:P31)=0,0,T31/SUM(L31:P31)*Q31)</f>
        <v>0</v>
      </c>
      <c r="V31" s="18">
        <v>0</v>
      </c>
      <c r="W31" s="19">
        <f>Q31-U31-V31</f>
        <v>0</v>
      </c>
      <c r="X31" s="136"/>
      <c r="Y31" s="136"/>
      <c r="Z31" s="20"/>
    </row>
    <row r="32" spans="1:26" ht="15" customHeight="1" thickBot="1">
      <c r="A32" s="192" t="s">
        <v>26</v>
      </c>
      <c r="B32" s="193"/>
      <c r="C32" s="34"/>
      <c r="D32" s="34"/>
      <c r="E32" s="35"/>
      <c r="F32" s="36"/>
      <c r="G32" s="37"/>
      <c r="H32" s="38"/>
      <c r="I32" s="39"/>
      <c r="J32" s="72"/>
      <c r="K32" s="36"/>
      <c r="L32" s="81"/>
      <c r="M32" s="82"/>
      <c r="N32" s="82"/>
      <c r="O32" s="82"/>
      <c r="P32" s="83"/>
      <c r="Q32" s="129"/>
      <c r="R32" s="130"/>
      <c r="S32" s="36"/>
      <c r="T32" s="34"/>
      <c r="U32" s="131"/>
      <c r="V32" s="34"/>
      <c r="W32" s="131"/>
      <c r="X32" s="132"/>
      <c r="Y32" s="132"/>
      <c r="Z32" s="44"/>
    </row>
    <row r="33" spans="1:25" ht="13.5" thickBot="1">
      <c r="A33" s="45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341" t="s">
        <v>80</v>
      </c>
      <c r="M33" s="342"/>
      <c r="N33" s="342"/>
      <c r="O33" s="342"/>
      <c r="P33" s="343"/>
      <c r="Q33" s="344">
        <f>SUM(Q11:Q32)</f>
        <v>0</v>
      </c>
      <c r="R33" s="345"/>
      <c r="S33" s="45"/>
      <c r="T33" s="45"/>
      <c r="U33" s="128">
        <f>SUM(U11:U32)</f>
        <v>0</v>
      </c>
      <c r="V33" s="128">
        <f>SUM(V11:V32)</f>
        <v>0</v>
      </c>
      <c r="W33" s="128">
        <f>SUM(W11:W32)</f>
        <v>0</v>
      </c>
      <c r="X33" s="23"/>
      <c r="Y33" s="128">
        <f>SUM(Y11:Y32)</f>
        <v>0</v>
      </c>
    </row>
    <row r="34" spans="1:19" ht="12.75">
      <c r="A34" s="21"/>
      <c r="B34" s="21"/>
      <c r="C34" s="21"/>
      <c r="E34" s="21"/>
      <c r="G34" s="21"/>
      <c r="P34" s="21"/>
      <c r="Q34" s="21"/>
      <c r="R34" s="21"/>
      <c r="S34" s="21"/>
    </row>
    <row r="35" spans="1:19" ht="12.75">
      <c r="A35" s="21"/>
      <c r="B35" s="21"/>
      <c r="C35" s="21"/>
      <c r="E35" s="21"/>
      <c r="G35" s="21"/>
      <c r="P35" s="21"/>
      <c r="Q35" s="21"/>
      <c r="R35" s="21"/>
      <c r="S35" s="21"/>
    </row>
    <row r="36" spans="1:19" ht="12.75">
      <c r="A36" s="21"/>
      <c r="B36" s="21"/>
      <c r="C36" s="21"/>
      <c r="E36" s="21"/>
      <c r="G36" s="21"/>
      <c r="P36" s="21"/>
      <c r="Q36" s="21"/>
      <c r="R36" s="21"/>
      <c r="S36" s="21"/>
    </row>
    <row r="37" spans="1:17" ht="12.75">
      <c r="A37" s="21"/>
      <c r="C37" s="21"/>
      <c r="G37" s="21"/>
      <c r="P37" s="21"/>
      <c r="Q37" s="21"/>
    </row>
    <row r="38" spans="1:17" ht="12.75">
      <c r="A38" s="21"/>
      <c r="C38" s="21"/>
      <c r="G38" s="21"/>
      <c r="P38" s="21"/>
      <c r="Q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  <row r="65" spans="1:17" ht="12.75">
      <c r="A65" s="21"/>
      <c r="C65" s="21"/>
      <c r="G65" s="21"/>
      <c r="P65" s="21"/>
      <c r="Q65" s="21"/>
    </row>
    <row r="66" spans="1:17" ht="12.75">
      <c r="A66" s="21"/>
      <c r="C66" s="21"/>
      <c r="G66" s="21"/>
      <c r="P66" s="21"/>
      <c r="Q66" s="21"/>
    </row>
  </sheetData>
  <sheetProtection password="EF65" sheet="1" objects="1" scenarios="1"/>
  <mergeCells count="77">
    <mergeCell ref="L33:P33"/>
    <mergeCell ref="Q33:R33"/>
    <mergeCell ref="A31:B31"/>
    <mergeCell ref="C31:D31"/>
    <mergeCell ref="Q31:R31"/>
    <mergeCell ref="A32:B32"/>
    <mergeCell ref="A29:B29"/>
    <mergeCell ref="C29:D29"/>
    <mergeCell ref="Q29:R29"/>
    <mergeCell ref="A30:B30"/>
    <mergeCell ref="A27:B27"/>
    <mergeCell ref="C27:D27"/>
    <mergeCell ref="Q27:R27"/>
    <mergeCell ref="A28:B28"/>
    <mergeCell ref="A25:B25"/>
    <mergeCell ref="C25:D25"/>
    <mergeCell ref="Q25:R25"/>
    <mergeCell ref="A26:B26"/>
    <mergeCell ref="A23:B23"/>
    <mergeCell ref="C23:D23"/>
    <mergeCell ref="Q23:R23"/>
    <mergeCell ref="A24:B24"/>
    <mergeCell ref="A21:B21"/>
    <mergeCell ref="C21:D21"/>
    <mergeCell ref="Q21:R21"/>
    <mergeCell ref="A22:B22"/>
    <mergeCell ref="A19:B19"/>
    <mergeCell ref="C19:D19"/>
    <mergeCell ref="Q19:R19"/>
    <mergeCell ref="A20:B20"/>
    <mergeCell ref="A17:B17"/>
    <mergeCell ref="C17:D17"/>
    <mergeCell ref="Q17:R17"/>
    <mergeCell ref="A18:B18"/>
    <mergeCell ref="A15:B15"/>
    <mergeCell ref="C15:D15"/>
    <mergeCell ref="Q15:R15"/>
    <mergeCell ref="A16:B16"/>
    <mergeCell ref="A13:B13"/>
    <mergeCell ref="C13:D13"/>
    <mergeCell ref="Q13:R13"/>
    <mergeCell ref="A14:B14"/>
    <mergeCell ref="A11:B11"/>
    <mergeCell ref="C11:D11"/>
    <mergeCell ref="Q11:R11"/>
    <mergeCell ref="A12:B12"/>
    <mergeCell ref="G9:H9"/>
    <mergeCell ref="S9:T9"/>
    <mergeCell ref="C10:D10"/>
    <mergeCell ref="L10:P10"/>
    <mergeCell ref="Q10:R10"/>
    <mergeCell ref="A7:B7"/>
    <mergeCell ref="L7:P7"/>
    <mergeCell ref="S7:T7"/>
    <mergeCell ref="A8:B8"/>
    <mergeCell ref="C8:E8"/>
    <mergeCell ref="G8:H8"/>
    <mergeCell ref="S8:T8"/>
    <mergeCell ref="A4:Z4"/>
    <mergeCell ref="C5:E5"/>
    <mergeCell ref="Q5:R9"/>
    <mergeCell ref="S5:T5"/>
    <mergeCell ref="X5:Y9"/>
    <mergeCell ref="A6:B6"/>
    <mergeCell ref="C6:E6"/>
    <mergeCell ref="G6:H6"/>
    <mergeCell ref="L6:P6"/>
    <mergeCell ref="S6:T6"/>
    <mergeCell ref="V1:Z3"/>
    <mergeCell ref="A2:U2"/>
    <mergeCell ref="A3:D3"/>
    <mergeCell ref="E3:Q3"/>
    <mergeCell ref="R3:U3"/>
    <mergeCell ref="A1:F1"/>
    <mergeCell ref="G1:I1"/>
    <mergeCell ref="J1:K1"/>
    <mergeCell ref="L1:S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7109375" style="21" customWidth="1"/>
    <col min="16" max="16" width="3.710937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85"/>
      <c r="B1" s="86"/>
      <c r="C1" s="261" t="s">
        <v>119</v>
      </c>
      <c r="D1" s="262"/>
      <c r="E1" s="263"/>
      <c r="F1" s="87" t="s">
        <v>38</v>
      </c>
      <c r="G1" s="88"/>
      <c r="H1" s="88"/>
      <c r="I1" s="89" t="s">
        <v>105</v>
      </c>
      <c r="J1" s="89" t="s">
        <v>120</v>
      </c>
      <c r="K1" s="89" t="s">
        <v>123</v>
      </c>
      <c r="L1" s="90"/>
      <c r="M1" s="90"/>
      <c r="N1" s="90"/>
      <c r="O1" s="90"/>
      <c r="P1" s="90"/>
      <c r="Q1" s="246" t="s">
        <v>126</v>
      </c>
      <c r="R1" s="247"/>
      <c r="S1" s="264" t="s">
        <v>65</v>
      </c>
      <c r="T1" s="263"/>
      <c r="U1" s="91"/>
      <c r="V1" s="88"/>
      <c r="W1" s="91"/>
      <c r="X1" s="252" t="s">
        <v>127</v>
      </c>
      <c r="Y1" s="253"/>
      <c r="Z1" s="92"/>
    </row>
    <row r="2" spans="1:26" ht="15" customHeight="1">
      <c r="A2" s="244"/>
      <c r="B2" s="245"/>
      <c r="C2" s="233" t="s">
        <v>118</v>
      </c>
      <c r="D2" s="234"/>
      <c r="E2" s="235"/>
      <c r="F2" s="95"/>
      <c r="G2" s="259" t="s">
        <v>83</v>
      </c>
      <c r="H2" s="260"/>
      <c r="I2" s="97" t="s">
        <v>45</v>
      </c>
      <c r="J2" s="97" t="s">
        <v>121</v>
      </c>
      <c r="K2" s="97" t="s">
        <v>109</v>
      </c>
      <c r="L2" s="230" t="s">
        <v>49</v>
      </c>
      <c r="M2" s="231"/>
      <c r="N2" s="231"/>
      <c r="O2" s="231"/>
      <c r="P2" s="232"/>
      <c r="Q2" s="248"/>
      <c r="R2" s="249"/>
      <c r="S2" s="244" t="s">
        <v>66</v>
      </c>
      <c r="T2" s="235"/>
      <c r="U2" s="97" t="s">
        <v>71</v>
      </c>
      <c r="V2" s="94" t="s">
        <v>73</v>
      </c>
      <c r="W2" s="97"/>
      <c r="X2" s="254"/>
      <c r="Y2" s="255"/>
      <c r="Z2" s="98"/>
    </row>
    <row r="3" spans="1:26" ht="15" customHeight="1">
      <c r="A3" s="244" t="s">
        <v>116</v>
      </c>
      <c r="B3" s="245"/>
      <c r="C3" s="99"/>
      <c r="D3" s="100" t="s">
        <v>31</v>
      </c>
      <c r="E3" s="99"/>
      <c r="F3" s="97" t="s">
        <v>39</v>
      </c>
      <c r="G3" s="99"/>
      <c r="H3" s="100" t="s">
        <v>43</v>
      </c>
      <c r="I3" s="97" t="s">
        <v>46</v>
      </c>
      <c r="J3" s="97" t="s">
        <v>122</v>
      </c>
      <c r="K3" s="97" t="s">
        <v>124</v>
      </c>
      <c r="L3" s="230" t="s">
        <v>50</v>
      </c>
      <c r="M3" s="231"/>
      <c r="N3" s="231"/>
      <c r="O3" s="231"/>
      <c r="P3" s="232"/>
      <c r="Q3" s="248"/>
      <c r="R3" s="249"/>
      <c r="S3" s="244" t="s">
        <v>113</v>
      </c>
      <c r="T3" s="235"/>
      <c r="U3" s="97" t="s">
        <v>72</v>
      </c>
      <c r="V3" s="94" t="s">
        <v>74</v>
      </c>
      <c r="W3" s="97" t="s">
        <v>125</v>
      </c>
      <c r="X3" s="254"/>
      <c r="Y3" s="255"/>
      <c r="Z3" s="98"/>
    </row>
    <row r="4" spans="1:26" ht="15" customHeight="1">
      <c r="A4" s="244" t="s">
        <v>117</v>
      </c>
      <c r="B4" s="245"/>
      <c r="C4" s="233" t="s">
        <v>82</v>
      </c>
      <c r="D4" s="234"/>
      <c r="E4" s="235"/>
      <c r="F4" s="97" t="s">
        <v>40</v>
      </c>
      <c r="G4" s="244" t="s">
        <v>84</v>
      </c>
      <c r="H4" s="258"/>
      <c r="I4" s="97" t="s">
        <v>106</v>
      </c>
      <c r="J4" s="101" t="s">
        <v>107</v>
      </c>
      <c r="K4" s="97" t="s">
        <v>46</v>
      </c>
      <c r="L4" s="102"/>
      <c r="M4" s="102"/>
      <c r="N4" s="102"/>
      <c r="O4" s="102"/>
      <c r="P4" s="102"/>
      <c r="Q4" s="248"/>
      <c r="R4" s="249"/>
      <c r="S4" s="244" t="s">
        <v>67</v>
      </c>
      <c r="T4" s="235"/>
      <c r="U4" s="97" t="s">
        <v>47</v>
      </c>
      <c r="V4" s="94" t="s">
        <v>75</v>
      </c>
      <c r="W4" s="97" t="s">
        <v>47</v>
      </c>
      <c r="X4" s="254"/>
      <c r="Y4" s="255"/>
      <c r="Z4" s="98"/>
    </row>
    <row r="5" spans="1:26" ht="15" customHeight="1">
      <c r="A5" s="93"/>
      <c r="B5" s="103"/>
      <c r="C5" s="104"/>
      <c r="D5" s="105" t="s">
        <v>32</v>
      </c>
      <c r="E5" s="104"/>
      <c r="F5" s="106"/>
      <c r="G5" s="228" t="s">
        <v>85</v>
      </c>
      <c r="H5" s="229"/>
      <c r="I5" s="97" t="s">
        <v>47</v>
      </c>
      <c r="J5" s="108" t="s">
        <v>108</v>
      </c>
      <c r="K5" s="97" t="s">
        <v>47</v>
      </c>
      <c r="L5" s="109" t="s">
        <v>51</v>
      </c>
      <c r="M5" s="109" t="s">
        <v>53</v>
      </c>
      <c r="N5" s="109" t="s">
        <v>54</v>
      </c>
      <c r="O5" s="109" t="s">
        <v>56</v>
      </c>
      <c r="P5" s="109" t="s">
        <v>57</v>
      </c>
      <c r="Q5" s="250"/>
      <c r="R5" s="251"/>
      <c r="S5" s="228" t="s">
        <v>114</v>
      </c>
      <c r="T5" s="265"/>
      <c r="U5" s="106"/>
      <c r="V5" s="107" t="s">
        <v>47</v>
      </c>
      <c r="W5" s="106"/>
      <c r="X5" s="256"/>
      <c r="Y5" s="257"/>
      <c r="Z5" s="110"/>
    </row>
    <row r="6" spans="1:26" ht="15" customHeight="1">
      <c r="A6" s="111"/>
      <c r="B6" s="112"/>
      <c r="C6" s="219">
        <v>15</v>
      </c>
      <c r="D6" s="220"/>
      <c r="E6" s="96">
        <v>16</v>
      </c>
      <c r="F6" s="113">
        <v>17</v>
      </c>
      <c r="G6" s="114">
        <v>18</v>
      </c>
      <c r="H6" s="107">
        <v>19</v>
      </c>
      <c r="I6" s="113">
        <v>20</v>
      </c>
      <c r="J6" s="107">
        <v>21</v>
      </c>
      <c r="K6" s="113">
        <v>22</v>
      </c>
      <c r="L6" s="267">
        <v>23</v>
      </c>
      <c r="M6" s="268"/>
      <c r="N6" s="268"/>
      <c r="O6" s="268"/>
      <c r="P6" s="269"/>
      <c r="Q6" s="266">
        <v>24</v>
      </c>
      <c r="R6" s="220"/>
      <c r="S6" s="113">
        <v>25</v>
      </c>
      <c r="T6" s="115">
        <v>26</v>
      </c>
      <c r="U6" s="113">
        <v>27</v>
      </c>
      <c r="V6" s="115">
        <v>28</v>
      </c>
      <c r="W6" s="113">
        <v>29</v>
      </c>
      <c r="X6" s="114">
        <v>30</v>
      </c>
      <c r="Y6" s="114">
        <v>31</v>
      </c>
      <c r="Z6" s="114">
        <v>32</v>
      </c>
    </row>
    <row r="7" spans="1:26" ht="15" customHeight="1">
      <c r="A7" s="283"/>
      <c r="B7" s="188"/>
      <c r="C7" s="186"/>
      <c r="D7" s="221"/>
      <c r="E7" s="13"/>
      <c r="F7" s="14"/>
      <c r="G7" s="12"/>
      <c r="H7" s="15"/>
      <c r="I7" s="16">
        <v>0</v>
      </c>
      <c r="J7" s="17"/>
      <c r="K7" s="14">
        <f>IF(OR(J7=5,J7=6),0.75*I7,IF(J7=7,0.5*I7,IF(J7=8,1.15*I7,0)))</f>
        <v>0</v>
      </c>
      <c r="L7" s="75">
        <v>0</v>
      </c>
      <c r="M7" s="76">
        <v>0</v>
      </c>
      <c r="N7" s="76">
        <v>0</v>
      </c>
      <c r="O7" s="76">
        <v>0</v>
      </c>
      <c r="P7" s="77">
        <v>0</v>
      </c>
      <c r="Q7" s="270">
        <f>CEILING(IF(I7=25,I7*SUM(L7:P7),IF(K7&gt;0,K7/12*SUM(L7:P7),I7/12*SUM(L7:P7))),1)</f>
        <v>0</v>
      </c>
      <c r="R7" s="271"/>
      <c r="S7" s="14"/>
      <c r="T7" s="18"/>
      <c r="U7" s="19">
        <f>IF(SUM(L7:P7)=0,0,T7/SUM(L7:P7)*Q7)</f>
        <v>0</v>
      </c>
      <c r="V7" s="18">
        <v>0</v>
      </c>
      <c r="W7" s="19">
        <f>Q7-U7-V7</f>
        <v>0</v>
      </c>
      <c r="X7" s="136"/>
      <c r="Y7" s="136"/>
      <c r="Z7" s="20"/>
    </row>
    <row r="8" spans="1:26" ht="15" customHeight="1">
      <c r="A8" s="337" t="s">
        <v>26</v>
      </c>
      <c r="B8" s="217"/>
      <c r="C8" s="27"/>
      <c r="D8" s="27"/>
      <c r="E8" s="26"/>
      <c r="F8" s="24"/>
      <c r="G8" s="25"/>
      <c r="H8" s="28"/>
      <c r="I8" s="29"/>
      <c r="J8" s="71"/>
      <c r="K8" s="24"/>
      <c r="L8" s="78"/>
      <c r="M8" s="79"/>
      <c r="N8" s="79"/>
      <c r="O8" s="79"/>
      <c r="P8" s="80"/>
      <c r="Q8" s="30"/>
      <c r="R8" s="31"/>
      <c r="S8" s="24"/>
      <c r="T8" s="27"/>
      <c r="U8" s="32"/>
      <c r="V8" s="27"/>
      <c r="W8" s="32"/>
      <c r="X8" s="84"/>
      <c r="Y8" s="84"/>
      <c r="Z8" s="33"/>
    </row>
    <row r="9" spans="1:26" ht="15" customHeight="1">
      <c r="A9" s="283"/>
      <c r="B9" s="188"/>
      <c r="C9" s="186"/>
      <c r="D9" s="221"/>
      <c r="E9" s="13"/>
      <c r="F9" s="14"/>
      <c r="G9" s="12"/>
      <c r="H9" s="15"/>
      <c r="I9" s="16"/>
      <c r="J9" s="17"/>
      <c r="K9" s="14">
        <f>IF(OR(J9=5,J9=6),0.75*I9,IF(J9=7,0.5*I9,IF(J9=8,1.15*I9,0)))</f>
        <v>0</v>
      </c>
      <c r="L9" s="75">
        <v>0</v>
      </c>
      <c r="M9" s="76">
        <v>0</v>
      </c>
      <c r="N9" s="76">
        <v>0</v>
      </c>
      <c r="O9" s="76">
        <v>0</v>
      </c>
      <c r="P9" s="77">
        <v>0</v>
      </c>
      <c r="Q9" s="270">
        <f>CEILING(IF(I9=25,I9*SUM(L9:P9),IF(K9&gt;0,K9/12*SUM(L9:P9),I9/12*SUM(L9:P9))),1)</f>
        <v>0</v>
      </c>
      <c r="R9" s="271"/>
      <c r="S9" s="14"/>
      <c r="T9" s="18"/>
      <c r="U9" s="19">
        <f>IF(SUM(L9:P9)=0,0,T9/SUM(L9:P9)*Q9)</f>
        <v>0</v>
      </c>
      <c r="V9" s="18">
        <v>0</v>
      </c>
      <c r="W9" s="19">
        <f>Q9-U9-V9</f>
        <v>0</v>
      </c>
      <c r="X9" s="136"/>
      <c r="Y9" s="136"/>
      <c r="Z9" s="20"/>
    </row>
    <row r="10" spans="1:26" ht="15" customHeight="1">
      <c r="A10" s="337" t="s">
        <v>26</v>
      </c>
      <c r="B10" s="217"/>
      <c r="C10" s="27"/>
      <c r="D10" s="27"/>
      <c r="E10" s="26"/>
      <c r="F10" s="24"/>
      <c r="G10" s="25"/>
      <c r="H10" s="28"/>
      <c r="I10" s="29"/>
      <c r="J10" s="71"/>
      <c r="K10" s="24"/>
      <c r="L10" s="78"/>
      <c r="M10" s="79"/>
      <c r="N10" s="79"/>
      <c r="O10" s="79"/>
      <c r="P10" s="80"/>
      <c r="Q10" s="30"/>
      <c r="R10" s="31"/>
      <c r="S10" s="24"/>
      <c r="T10" s="27"/>
      <c r="U10" s="32"/>
      <c r="V10" s="27"/>
      <c r="W10" s="32"/>
      <c r="X10" s="84"/>
      <c r="Y10" s="84"/>
      <c r="Z10" s="33"/>
    </row>
    <row r="11" spans="1:26" ht="15" customHeight="1">
      <c r="A11" s="283"/>
      <c r="B11" s="188"/>
      <c r="C11" s="186"/>
      <c r="D11" s="221"/>
      <c r="E11" s="13"/>
      <c r="F11" s="14"/>
      <c r="G11" s="12"/>
      <c r="H11" s="15"/>
      <c r="I11" s="16">
        <v>0</v>
      </c>
      <c r="J11" s="17"/>
      <c r="K11" s="14">
        <f>IF(OR(J11=5,J11=6),0.75*I11,IF(J11=7,0.5*I11,IF(J11=8,1.15*I11,0)))</f>
        <v>0</v>
      </c>
      <c r="L11" s="75">
        <v>0</v>
      </c>
      <c r="M11" s="76">
        <v>0</v>
      </c>
      <c r="N11" s="76">
        <v>0</v>
      </c>
      <c r="O11" s="76">
        <v>0</v>
      </c>
      <c r="P11" s="77">
        <v>0</v>
      </c>
      <c r="Q11" s="270">
        <f>CEILING(IF(I11=25,I11*SUM(L11:P11),IF(K11&gt;0,K11/12*SUM(L11:P11),I11/12*SUM(L11:P11))),1)</f>
        <v>0</v>
      </c>
      <c r="R11" s="271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6"/>
      <c r="Y11" s="136"/>
      <c r="Z11" s="20"/>
    </row>
    <row r="12" spans="1:26" ht="15" customHeight="1">
      <c r="A12" s="337" t="s">
        <v>26</v>
      </c>
      <c r="B12" s="217"/>
      <c r="C12" s="27"/>
      <c r="D12" s="27"/>
      <c r="E12" s="26"/>
      <c r="F12" s="24"/>
      <c r="G12" s="25"/>
      <c r="H12" s="28"/>
      <c r="I12" s="29"/>
      <c r="J12" s="71"/>
      <c r="K12" s="24"/>
      <c r="L12" s="78"/>
      <c r="M12" s="79"/>
      <c r="N12" s="79"/>
      <c r="O12" s="79"/>
      <c r="P12" s="80"/>
      <c r="Q12" s="30"/>
      <c r="R12" s="31"/>
      <c r="S12" s="24"/>
      <c r="T12" s="27"/>
      <c r="U12" s="32"/>
      <c r="V12" s="27"/>
      <c r="W12" s="32"/>
      <c r="X12" s="84"/>
      <c r="Y12" s="84"/>
      <c r="Z12" s="33"/>
    </row>
    <row r="13" spans="1:26" ht="15" customHeight="1">
      <c r="A13" s="283"/>
      <c r="B13" s="188"/>
      <c r="C13" s="186"/>
      <c r="D13" s="221"/>
      <c r="E13" s="13"/>
      <c r="F13" s="14"/>
      <c r="G13" s="12"/>
      <c r="H13" s="15"/>
      <c r="I13" s="16"/>
      <c r="J13" s="17"/>
      <c r="K13" s="14">
        <f>IF(OR(J13=5,J13=6),0.75*I13,IF(J13=7,0.5*I13,IF(J13=8,1.15*I13,0)))</f>
        <v>0</v>
      </c>
      <c r="L13" s="75">
        <v>0</v>
      </c>
      <c r="M13" s="76">
        <v>0</v>
      </c>
      <c r="N13" s="76">
        <v>0</v>
      </c>
      <c r="O13" s="76">
        <v>0</v>
      </c>
      <c r="P13" s="77">
        <v>0</v>
      </c>
      <c r="Q13" s="270">
        <f>CEILING(IF(I13=25,I13*SUM(L13:P13),IF(K13&gt;0,K13/12*SUM(L13:P13),I13/12*SUM(L13:P13))),1)</f>
        <v>0</v>
      </c>
      <c r="R13" s="271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6"/>
      <c r="Y13" s="136"/>
      <c r="Z13" s="20"/>
    </row>
    <row r="14" spans="1:26" ht="15" customHeight="1">
      <c r="A14" s="337" t="s">
        <v>26</v>
      </c>
      <c r="B14" s="217"/>
      <c r="C14" s="27"/>
      <c r="D14" s="27"/>
      <c r="E14" s="26"/>
      <c r="F14" s="24"/>
      <c r="G14" s="25"/>
      <c r="H14" s="28"/>
      <c r="I14" s="29"/>
      <c r="J14" s="71"/>
      <c r="K14" s="24"/>
      <c r="L14" s="78"/>
      <c r="M14" s="79"/>
      <c r="N14" s="79"/>
      <c r="O14" s="79"/>
      <c r="P14" s="80"/>
      <c r="Q14" s="30"/>
      <c r="R14" s="31"/>
      <c r="S14" s="24"/>
      <c r="T14" s="27"/>
      <c r="U14" s="32"/>
      <c r="V14" s="27"/>
      <c r="W14" s="32"/>
      <c r="X14" s="84"/>
      <c r="Y14" s="84"/>
      <c r="Z14" s="33"/>
    </row>
    <row r="15" spans="1:26" ht="15" customHeight="1">
      <c r="A15" s="283"/>
      <c r="B15" s="188"/>
      <c r="C15" s="186"/>
      <c r="D15" s="221"/>
      <c r="E15" s="13"/>
      <c r="F15" s="14"/>
      <c r="G15" s="12"/>
      <c r="H15" s="15"/>
      <c r="I15" s="16">
        <v>0</v>
      </c>
      <c r="J15" s="17"/>
      <c r="K15" s="14">
        <f>IF(OR(J15=5,J15=6),0.75*I15,IF(J15=7,0.5*I15,IF(J15=8,1.15*I15,0)))</f>
        <v>0</v>
      </c>
      <c r="L15" s="75">
        <v>0</v>
      </c>
      <c r="M15" s="76">
        <v>0</v>
      </c>
      <c r="N15" s="76">
        <v>0</v>
      </c>
      <c r="O15" s="76">
        <v>0</v>
      </c>
      <c r="P15" s="77">
        <v>0</v>
      </c>
      <c r="Q15" s="270">
        <f>CEILING(IF(I15=25,I15*SUM(L15:P15),IF(K15&gt;0,K15/12*SUM(L15:P15),I15/12*SUM(L15:P15))),1)</f>
        <v>0</v>
      </c>
      <c r="R15" s="271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6"/>
      <c r="Y15" s="136"/>
      <c r="Z15" s="20"/>
    </row>
    <row r="16" spans="1:26" ht="15" customHeight="1">
      <c r="A16" s="337" t="s">
        <v>26</v>
      </c>
      <c r="B16" s="217"/>
      <c r="C16" s="27"/>
      <c r="D16" s="27"/>
      <c r="E16" s="26"/>
      <c r="F16" s="24"/>
      <c r="G16" s="25"/>
      <c r="H16" s="28"/>
      <c r="I16" s="29"/>
      <c r="J16" s="71"/>
      <c r="K16" s="24"/>
      <c r="L16" s="78"/>
      <c r="M16" s="79"/>
      <c r="N16" s="79"/>
      <c r="O16" s="79"/>
      <c r="P16" s="80"/>
      <c r="Q16" s="30"/>
      <c r="R16" s="31"/>
      <c r="S16" s="24"/>
      <c r="T16" s="27"/>
      <c r="U16" s="32"/>
      <c r="V16" s="27"/>
      <c r="W16" s="32"/>
      <c r="X16" s="84"/>
      <c r="Y16" s="84"/>
      <c r="Z16" s="33"/>
    </row>
    <row r="17" spans="1:26" ht="15" customHeight="1">
      <c r="A17" s="283"/>
      <c r="B17" s="188"/>
      <c r="C17" s="186"/>
      <c r="D17" s="221"/>
      <c r="E17" s="13"/>
      <c r="F17" s="14"/>
      <c r="G17" s="12"/>
      <c r="H17" s="15"/>
      <c r="I17" s="16"/>
      <c r="J17" s="17"/>
      <c r="K17" s="14">
        <f>IF(OR(J17=5,J17=6),0.75*I17,IF(J17=7,0.5*I17,IF(J17=8,1.15*I17,0)))</f>
        <v>0</v>
      </c>
      <c r="L17" s="75">
        <v>0</v>
      </c>
      <c r="M17" s="76">
        <v>0</v>
      </c>
      <c r="N17" s="76">
        <v>0</v>
      </c>
      <c r="O17" s="76">
        <v>0</v>
      </c>
      <c r="P17" s="77">
        <v>0</v>
      </c>
      <c r="Q17" s="270">
        <f>CEILING(IF(I17=25,I17*SUM(L17:P17),IF(K17&gt;0,K17/12*SUM(L17:P17),I17/12*SUM(L17:P17))),1)</f>
        <v>0</v>
      </c>
      <c r="R17" s="271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6"/>
      <c r="Y17" s="136"/>
      <c r="Z17" s="20"/>
    </row>
    <row r="18" spans="1:26" ht="15" customHeight="1">
      <c r="A18" s="337" t="s">
        <v>26</v>
      </c>
      <c r="B18" s="217"/>
      <c r="C18" s="27"/>
      <c r="D18" s="27"/>
      <c r="E18" s="26"/>
      <c r="F18" s="24"/>
      <c r="G18" s="25"/>
      <c r="H18" s="28"/>
      <c r="I18" s="29"/>
      <c r="J18" s="71"/>
      <c r="K18" s="24"/>
      <c r="L18" s="78"/>
      <c r="M18" s="79"/>
      <c r="N18" s="79"/>
      <c r="O18" s="79"/>
      <c r="P18" s="80"/>
      <c r="Q18" s="30"/>
      <c r="R18" s="31"/>
      <c r="S18" s="24"/>
      <c r="T18" s="27"/>
      <c r="U18" s="32"/>
      <c r="V18" s="27"/>
      <c r="W18" s="32"/>
      <c r="X18" s="84"/>
      <c r="Y18" s="84"/>
      <c r="Z18" s="33"/>
    </row>
    <row r="19" spans="1:26" ht="15" customHeight="1">
      <c r="A19" s="283"/>
      <c r="B19" s="188"/>
      <c r="C19" s="186"/>
      <c r="D19" s="221"/>
      <c r="E19" s="13"/>
      <c r="F19" s="14"/>
      <c r="G19" s="12"/>
      <c r="H19" s="15"/>
      <c r="I19" s="16">
        <v>0</v>
      </c>
      <c r="J19" s="17"/>
      <c r="K19" s="14">
        <f>IF(OR(J19=5,J19=6),0.75*I19,IF(J19=7,0.5*I19,IF(J19=8,1.15*I19,0)))</f>
        <v>0</v>
      </c>
      <c r="L19" s="75">
        <v>0</v>
      </c>
      <c r="M19" s="76">
        <v>0</v>
      </c>
      <c r="N19" s="76">
        <v>0</v>
      </c>
      <c r="O19" s="76">
        <v>0</v>
      </c>
      <c r="P19" s="77">
        <v>0</v>
      </c>
      <c r="Q19" s="270">
        <f>CEILING(IF(I19=25,I19*SUM(L19:P19),IF(K19&gt;0,K19/12*SUM(L19:P19),I19/12*SUM(L19:P19))),1)</f>
        <v>0</v>
      </c>
      <c r="R19" s="271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6"/>
      <c r="Y19" s="136"/>
      <c r="Z19" s="20"/>
    </row>
    <row r="20" spans="1:26" ht="15" customHeight="1">
      <c r="A20" s="337" t="s">
        <v>26</v>
      </c>
      <c r="B20" s="217"/>
      <c r="C20" s="27"/>
      <c r="D20" s="27"/>
      <c r="E20" s="26"/>
      <c r="F20" s="24"/>
      <c r="G20" s="25"/>
      <c r="H20" s="28"/>
      <c r="I20" s="29"/>
      <c r="J20" s="71"/>
      <c r="K20" s="24"/>
      <c r="L20" s="78"/>
      <c r="M20" s="79"/>
      <c r="N20" s="79"/>
      <c r="O20" s="79"/>
      <c r="P20" s="80"/>
      <c r="Q20" s="30"/>
      <c r="R20" s="31"/>
      <c r="S20" s="24"/>
      <c r="T20" s="27"/>
      <c r="U20" s="32"/>
      <c r="V20" s="27"/>
      <c r="W20" s="32"/>
      <c r="X20" s="84"/>
      <c r="Y20" s="84"/>
      <c r="Z20" s="33"/>
    </row>
    <row r="21" spans="1:26" ht="15" customHeight="1">
      <c r="A21" s="283"/>
      <c r="B21" s="188"/>
      <c r="C21" s="186"/>
      <c r="D21" s="221"/>
      <c r="E21" s="13"/>
      <c r="F21" s="14"/>
      <c r="G21" s="12"/>
      <c r="H21" s="15"/>
      <c r="I21" s="16"/>
      <c r="J21" s="17"/>
      <c r="K21" s="14">
        <f>IF(OR(J21=5,J21=6),0.75*I21,IF(J21=7,0.5*I21,IF(J21=8,1.15*I21,0)))</f>
        <v>0</v>
      </c>
      <c r="L21" s="75">
        <v>0</v>
      </c>
      <c r="M21" s="76">
        <v>0</v>
      </c>
      <c r="N21" s="76">
        <v>0</v>
      </c>
      <c r="O21" s="76">
        <v>0</v>
      </c>
      <c r="P21" s="77">
        <v>0</v>
      </c>
      <c r="Q21" s="270">
        <f>CEILING(IF(I21=25,I21*SUM(L21:P21),IF(K21&gt;0,K21/12*SUM(L21:P21),I21/12*SUM(L21:P21))),1)</f>
        <v>0</v>
      </c>
      <c r="R21" s="271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6"/>
      <c r="Y21" s="136"/>
      <c r="Z21" s="20"/>
    </row>
    <row r="22" spans="1:26" ht="15" customHeight="1">
      <c r="A22" s="337" t="s">
        <v>26</v>
      </c>
      <c r="B22" s="217"/>
      <c r="C22" s="27"/>
      <c r="D22" s="27"/>
      <c r="E22" s="26"/>
      <c r="F22" s="24"/>
      <c r="G22" s="25"/>
      <c r="H22" s="28"/>
      <c r="I22" s="29"/>
      <c r="J22" s="71"/>
      <c r="K22" s="24"/>
      <c r="L22" s="78"/>
      <c r="M22" s="79"/>
      <c r="N22" s="79"/>
      <c r="O22" s="79"/>
      <c r="P22" s="80"/>
      <c r="Q22" s="30"/>
      <c r="R22" s="31"/>
      <c r="S22" s="24"/>
      <c r="T22" s="27"/>
      <c r="U22" s="32"/>
      <c r="V22" s="27"/>
      <c r="W22" s="32"/>
      <c r="X22" s="84"/>
      <c r="Y22" s="84"/>
      <c r="Z22" s="33"/>
    </row>
    <row r="23" spans="1:26" ht="15" customHeight="1">
      <c r="A23" s="283"/>
      <c r="B23" s="188"/>
      <c r="C23" s="186"/>
      <c r="D23" s="221"/>
      <c r="E23" s="13"/>
      <c r="F23" s="14"/>
      <c r="G23" s="12"/>
      <c r="H23" s="15"/>
      <c r="I23" s="16"/>
      <c r="J23" s="17"/>
      <c r="K23" s="14">
        <f>IF(OR(J23=5,J23=6),0.75*I23,IF(J23=7,0.5*I23,IF(J23=8,1.15*I23,0)))</f>
        <v>0</v>
      </c>
      <c r="L23" s="75">
        <v>0</v>
      </c>
      <c r="M23" s="76">
        <v>0</v>
      </c>
      <c r="N23" s="76">
        <v>0</v>
      </c>
      <c r="O23" s="76">
        <v>0</v>
      </c>
      <c r="P23" s="77">
        <v>0</v>
      </c>
      <c r="Q23" s="270">
        <f>CEILING(IF(I23=25,I23*SUM(L23:P23),IF(K23&gt;0,K23/12*SUM(L23:P23),I23/12*SUM(L23:P23))),1)</f>
        <v>0</v>
      </c>
      <c r="R23" s="271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6"/>
      <c r="Y23" s="136"/>
      <c r="Z23" s="20"/>
    </row>
    <row r="24" spans="1:26" ht="15" customHeight="1">
      <c r="A24" s="337" t="s">
        <v>26</v>
      </c>
      <c r="B24" s="217"/>
      <c r="C24" s="27"/>
      <c r="D24" s="27"/>
      <c r="E24" s="26"/>
      <c r="F24" s="24"/>
      <c r="G24" s="25"/>
      <c r="H24" s="28"/>
      <c r="I24" s="29"/>
      <c r="J24" s="71"/>
      <c r="K24" s="24"/>
      <c r="L24" s="78"/>
      <c r="M24" s="79"/>
      <c r="N24" s="79"/>
      <c r="O24" s="79"/>
      <c r="P24" s="80"/>
      <c r="Q24" s="30"/>
      <c r="R24" s="31"/>
      <c r="S24" s="24"/>
      <c r="T24" s="27"/>
      <c r="U24" s="32"/>
      <c r="V24" s="27"/>
      <c r="W24" s="32"/>
      <c r="X24" s="84"/>
      <c r="Y24" s="84"/>
      <c r="Z24" s="33"/>
    </row>
    <row r="25" spans="1:26" ht="15" customHeight="1">
      <c r="A25" s="283"/>
      <c r="B25" s="188"/>
      <c r="C25" s="186"/>
      <c r="D25" s="221"/>
      <c r="E25" s="13"/>
      <c r="F25" s="14"/>
      <c r="G25" s="12"/>
      <c r="H25" s="15"/>
      <c r="I25" s="16"/>
      <c r="J25" s="17"/>
      <c r="K25" s="14">
        <f>IF(OR(J25=5,J25=6),0.75*I25,IF(J25=7,0.5*I25,IF(J25=8,1.15*I25,0)))</f>
        <v>0</v>
      </c>
      <c r="L25" s="75">
        <v>0</v>
      </c>
      <c r="M25" s="76">
        <v>0</v>
      </c>
      <c r="N25" s="76">
        <v>0</v>
      </c>
      <c r="O25" s="76">
        <v>0</v>
      </c>
      <c r="P25" s="77">
        <v>0</v>
      </c>
      <c r="Q25" s="270">
        <f>CEILING(IF(I25=25,I25*SUM(L25:P25),IF(K25&gt;0,K25/12*SUM(L25:P25),I25/12*SUM(L25:P25))),1)</f>
        <v>0</v>
      </c>
      <c r="R25" s="271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6"/>
      <c r="Y25" s="136"/>
      <c r="Z25" s="20"/>
    </row>
    <row r="26" spans="1:26" ht="15" customHeight="1">
      <c r="A26" s="337" t="s">
        <v>26</v>
      </c>
      <c r="B26" s="217"/>
      <c r="C26" s="27"/>
      <c r="D26" s="27"/>
      <c r="E26" s="26"/>
      <c r="F26" s="24"/>
      <c r="G26" s="25"/>
      <c r="H26" s="28"/>
      <c r="I26" s="29"/>
      <c r="J26" s="71"/>
      <c r="K26" s="24"/>
      <c r="L26" s="78"/>
      <c r="M26" s="79"/>
      <c r="N26" s="79"/>
      <c r="O26" s="79"/>
      <c r="P26" s="80"/>
      <c r="Q26" s="30"/>
      <c r="R26" s="31"/>
      <c r="S26" s="24"/>
      <c r="T26" s="27"/>
      <c r="U26" s="32"/>
      <c r="V26" s="27"/>
      <c r="W26" s="32"/>
      <c r="X26" s="84"/>
      <c r="Y26" s="84"/>
      <c r="Z26" s="33"/>
    </row>
    <row r="27" spans="1:26" ht="15" customHeight="1">
      <c r="A27" s="283"/>
      <c r="B27" s="188"/>
      <c r="C27" s="186"/>
      <c r="D27" s="221"/>
      <c r="E27" s="13"/>
      <c r="F27" s="14"/>
      <c r="G27" s="12"/>
      <c r="H27" s="15"/>
      <c r="I27" s="16">
        <v>0</v>
      </c>
      <c r="J27" s="17"/>
      <c r="K27" s="14">
        <f>IF(OR(J27=5,J27=6),0.75*I27,IF(J27=7,0.5*I27,IF(J27=8,1.15*I27,0)))</f>
        <v>0</v>
      </c>
      <c r="L27" s="75">
        <v>0</v>
      </c>
      <c r="M27" s="76">
        <v>0</v>
      </c>
      <c r="N27" s="76">
        <v>0</v>
      </c>
      <c r="O27" s="76">
        <v>0</v>
      </c>
      <c r="P27" s="77">
        <v>0</v>
      </c>
      <c r="Q27" s="270">
        <f>CEILING(IF(I27=25,I27*SUM(L27:P27),IF(K27&gt;0,K27/12*SUM(L27:P27),I27/12*SUM(L27:P27))),1)</f>
        <v>0</v>
      </c>
      <c r="R27" s="271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6"/>
      <c r="Y27" s="136"/>
      <c r="Z27" s="20"/>
    </row>
    <row r="28" spans="1:26" ht="15" customHeight="1">
      <c r="A28" s="337" t="s">
        <v>26</v>
      </c>
      <c r="B28" s="217"/>
      <c r="C28" s="27"/>
      <c r="D28" s="27"/>
      <c r="E28" s="26"/>
      <c r="F28" s="24"/>
      <c r="G28" s="25"/>
      <c r="H28" s="28"/>
      <c r="I28" s="29"/>
      <c r="J28" s="71"/>
      <c r="K28" s="24"/>
      <c r="L28" s="78"/>
      <c r="M28" s="79"/>
      <c r="N28" s="79"/>
      <c r="O28" s="79"/>
      <c r="P28" s="80"/>
      <c r="Q28" s="30"/>
      <c r="R28" s="31"/>
      <c r="S28" s="24"/>
      <c r="T28" s="27"/>
      <c r="U28" s="32"/>
      <c r="V28" s="27"/>
      <c r="W28" s="32"/>
      <c r="X28" s="84"/>
      <c r="Y28" s="84"/>
      <c r="Z28" s="33"/>
    </row>
    <row r="29" spans="1:26" ht="15" customHeight="1">
      <c r="A29" s="283"/>
      <c r="B29" s="188"/>
      <c r="C29" s="186"/>
      <c r="D29" s="221"/>
      <c r="E29" s="13"/>
      <c r="F29" s="14"/>
      <c r="G29" s="12"/>
      <c r="H29" s="15"/>
      <c r="I29" s="16"/>
      <c r="J29" s="17"/>
      <c r="K29" s="14">
        <f>IF(OR(J29=5,J29=6),0.75*I29,IF(J29=7,0.5*I29,IF(J29=8,1.15*I29,0)))</f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270">
        <f>CEILING(IF(I29=25,I29*SUM(L29:P29),IF(K29&gt;0,K29/12*SUM(L29:P29),I29/12*SUM(L29:P29))),1)</f>
        <v>0</v>
      </c>
      <c r="R29" s="271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6"/>
      <c r="Y29" s="136"/>
      <c r="Z29" s="20"/>
    </row>
    <row r="30" spans="1:26" ht="15" customHeight="1">
      <c r="A30" s="337" t="s">
        <v>26</v>
      </c>
      <c r="B30" s="217"/>
      <c r="C30" s="27"/>
      <c r="D30" s="27"/>
      <c r="E30" s="26"/>
      <c r="F30" s="24"/>
      <c r="G30" s="25"/>
      <c r="H30" s="28"/>
      <c r="I30" s="29"/>
      <c r="J30" s="71"/>
      <c r="K30" s="24"/>
      <c r="L30" s="78"/>
      <c r="M30" s="79"/>
      <c r="N30" s="79"/>
      <c r="O30" s="79"/>
      <c r="P30" s="80"/>
      <c r="Q30" s="30"/>
      <c r="R30" s="31"/>
      <c r="S30" s="24"/>
      <c r="T30" s="27"/>
      <c r="U30" s="32"/>
      <c r="V30" s="27"/>
      <c r="W30" s="32"/>
      <c r="X30" s="84"/>
      <c r="Y30" s="84"/>
      <c r="Z30" s="33"/>
    </row>
    <row r="31" spans="1:26" ht="15" customHeight="1">
      <c r="A31" s="283"/>
      <c r="B31" s="188"/>
      <c r="C31" s="186"/>
      <c r="D31" s="221"/>
      <c r="E31" s="13"/>
      <c r="F31" s="14"/>
      <c r="G31" s="12"/>
      <c r="H31" s="15"/>
      <c r="I31" s="16">
        <v>0</v>
      </c>
      <c r="J31" s="17"/>
      <c r="K31" s="14">
        <f>IF(OR(J31=5,J31=6),0.75*I31,IF(J31=7,0.5*I31,IF(J31=8,1.15*I31,0)))</f>
        <v>0</v>
      </c>
      <c r="L31" s="75">
        <v>0</v>
      </c>
      <c r="M31" s="76">
        <v>0</v>
      </c>
      <c r="N31" s="76">
        <v>0</v>
      </c>
      <c r="O31" s="76">
        <v>0</v>
      </c>
      <c r="P31" s="77">
        <v>0</v>
      </c>
      <c r="Q31" s="270">
        <f>CEILING(IF(I31=25,I31*SUM(L31:P31),IF(K31&gt;0,K31/12*SUM(L31:P31),I31/12*SUM(L31:P31))),1)</f>
        <v>0</v>
      </c>
      <c r="R31" s="271"/>
      <c r="S31" s="14"/>
      <c r="T31" s="18"/>
      <c r="U31" s="19">
        <f>IF(SUM(L31:P31)=0,0,T31/SUM(L31:P31)*Q31)</f>
        <v>0</v>
      </c>
      <c r="V31" s="18">
        <v>0</v>
      </c>
      <c r="W31" s="19">
        <f>Q31-U31-V31</f>
        <v>0</v>
      </c>
      <c r="X31" s="136"/>
      <c r="Y31" s="136"/>
      <c r="Z31" s="20"/>
    </row>
    <row r="32" spans="1:26" ht="15" customHeight="1">
      <c r="A32" s="337" t="s">
        <v>26</v>
      </c>
      <c r="B32" s="217"/>
      <c r="C32" s="27"/>
      <c r="D32" s="27"/>
      <c r="E32" s="26"/>
      <c r="F32" s="24"/>
      <c r="G32" s="25"/>
      <c r="H32" s="28"/>
      <c r="I32" s="29"/>
      <c r="J32" s="71"/>
      <c r="K32" s="24"/>
      <c r="L32" s="78"/>
      <c r="M32" s="79"/>
      <c r="N32" s="79"/>
      <c r="O32" s="79"/>
      <c r="P32" s="80"/>
      <c r="Q32" s="30"/>
      <c r="R32" s="31"/>
      <c r="S32" s="24"/>
      <c r="T32" s="27"/>
      <c r="U32" s="32"/>
      <c r="V32" s="27"/>
      <c r="W32" s="32"/>
      <c r="X32" s="84"/>
      <c r="Y32" s="84"/>
      <c r="Z32" s="33"/>
    </row>
    <row r="33" spans="1:26" ht="15" customHeight="1">
      <c r="A33" s="283"/>
      <c r="B33" s="188"/>
      <c r="C33" s="186"/>
      <c r="D33" s="221"/>
      <c r="E33" s="13"/>
      <c r="F33" s="14"/>
      <c r="G33" s="12"/>
      <c r="H33" s="15"/>
      <c r="I33" s="16"/>
      <c r="J33" s="17"/>
      <c r="K33" s="14">
        <f>IF(OR(J33=5,J33=6),0.75*I33,IF(J33=7,0.5*I33,IF(J33=8,1.15*I33,0)))</f>
        <v>0</v>
      </c>
      <c r="L33" s="75"/>
      <c r="M33" s="76">
        <v>0</v>
      </c>
      <c r="N33" s="76">
        <v>0</v>
      </c>
      <c r="O33" s="76">
        <v>0</v>
      </c>
      <c r="P33" s="77">
        <v>0</v>
      </c>
      <c r="Q33" s="270">
        <f>CEILING(IF(I33=25,I33*SUM(L33:P33),IF(K33&gt;0,K33/12*SUM(L33:P33),I33/12*SUM(L33:P33))),1)</f>
        <v>0</v>
      </c>
      <c r="R33" s="271"/>
      <c r="S33" s="14"/>
      <c r="T33" s="18"/>
      <c r="U33" s="19">
        <f>IF(SUM(L33:P33)=0,0,T33/SUM(L33:P33)*Q33)</f>
        <v>0</v>
      </c>
      <c r="V33" s="18">
        <v>0</v>
      </c>
      <c r="W33" s="19">
        <f>Q33-U33-V33</f>
        <v>0</v>
      </c>
      <c r="X33" s="136"/>
      <c r="Y33" s="136"/>
      <c r="Z33" s="20"/>
    </row>
    <row r="34" spans="1:26" ht="15" customHeight="1" thickBot="1">
      <c r="A34" s="192" t="s">
        <v>26</v>
      </c>
      <c r="B34" s="193"/>
      <c r="C34" s="34"/>
      <c r="D34" s="34"/>
      <c r="E34" s="35"/>
      <c r="F34" s="36"/>
      <c r="G34" s="37"/>
      <c r="H34" s="38"/>
      <c r="I34" s="39"/>
      <c r="J34" s="72"/>
      <c r="K34" s="36"/>
      <c r="L34" s="81"/>
      <c r="M34" s="82"/>
      <c r="N34" s="82"/>
      <c r="O34" s="82"/>
      <c r="P34" s="83"/>
      <c r="Q34" s="129"/>
      <c r="R34" s="130"/>
      <c r="S34" s="36"/>
      <c r="T34" s="34"/>
      <c r="U34" s="131"/>
      <c r="V34" s="34"/>
      <c r="W34" s="131"/>
      <c r="X34" s="132"/>
      <c r="Y34" s="132"/>
      <c r="Z34" s="44"/>
    </row>
    <row r="35" spans="1:25" ht="13.5" thickBot="1">
      <c r="A35" s="4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341" t="s">
        <v>80</v>
      </c>
      <c r="M35" s="342"/>
      <c r="N35" s="342"/>
      <c r="O35" s="342"/>
      <c r="P35" s="343"/>
      <c r="Q35" s="344">
        <f>SUM(Q7:Q34)</f>
        <v>0</v>
      </c>
      <c r="R35" s="345"/>
      <c r="S35" s="45"/>
      <c r="T35" s="45"/>
      <c r="U35" s="128">
        <f>SUM(U7:U34)</f>
        <v>0</v>
      </c>
      <c r="V35" s="128">
        <f>SUM(V7:V34)</f>
        <v>0</v>
      </c>
      <c r="W35" s="128">
        <f>SUM(W7:W34)</f>
        <v>0</v>
      </c>
      <c r="X35" s="23"/>
      <c r="Y35" s="128">
        <f>SUM(Y7:Y34)</f>
        <v>0</v>
      </c>
    </row>
    <row r="36" spans="1:19" ht="12.75">
      <c r="A36" s="21"/>
      <c r="B36" s="21"/>
      <c r="C36" s="21"/>
      <c r="E36" s="21"/>
      <c r="G36" s="21"/>
      <c r="P36" s="21"/>
      <c r="Q36" s="21"/>
      <c r="R36" s="21"/>
      <c r="S36" s="21"/>
    </row>
    <row r="37" spans="1:19" ht="12.75">
      <c r="A37" s="21"/>
      <c r="B37" s="21"/>
      <c r="C37" s="21"/>
      <c r="E37" s="21"/>
      <c r="G37" s="21"/>
      <c r="P37" s="21"/>
      <c r="Q37" s="21"/>
      <c r="R37" s="21"/>
      <c r="S37" s="21"/>
    </row>
    <row r="38" spans="1:19" ht="12.75">
      <c r="A38" s="21"/>
      <c r="B38" s="21"/>
      <c r="C38" s="21"/>
      <c r="E38" s="21"/>
      <c r="G38" s="21"/>
      <c r="P38" s="21"/>
      <c r="Q38" s="21"/>
      <c r="R38" s="21"/>
      <c r="S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  <row r="65" spans="1:17" ht="12.75">
      <c r="A65" s="21"/>
      <c r="C65" s="21"/>
      <c r="G65" s="21"/>
      <c r="P65" s="21"/>
      <c r="Q65" s="21"/>
    </row>
    <row r="66" spans="1:17" ht="12.75">
      <c r="A66" s="21"/>
      <c r="C66" s="21"/>
      <c r="G66" s="21"/>
      <c r="P66" s="21"/>
      <c r="Q66" s="21"/>
    </row>
    <row r="67" spans="1:17" ht="12.75">
      <c r="A67" s="21"/>
      <c r="C67" s="21"/>
      <c r="G67" s="21"/>
      <c r="P67" s="21"/>
      <c r="Q67" s="21"/>
    </row>
    <row r="68" spans="1:17" ht="12.75">
      <c r="A68" s="21"/>
      <c r="C68" s="21"/>
      <c r="G68" s="21"/>
      <c r="P68" s="21"/>
      <c r="Q68" s="21"/>
    </row>
  </sheetData>
  <sheetProtection password="EF65" sheet="1" objects="1" scenarios="1"/>
  <mergeCells count="79">
    <mergeCell ref="A34:B34"/>
    <mergeCell ref="L35:P35"/>
    <mergeCell ref="Q35:R35"/>
    <mergeCell ref="A32:B32"/>
    <mergeCell ref="A33:B33"/>
    <mergeCell ref="C33:D33"/>
    <mergeCell ref="Q33:R33"/>
    <mergeCell ref="A30:B30"/>
    <mergeCell ref="A31:B31"/>
    <mergeCell ref="C31:D31"/>
    <mergeCell ref="Q31:R31"/>
    <mergeCell ref="A28:B28"/>
    <mergeCell ref="A29:B29"/>
    <mergeCell ref="C29:D29"/>
    <mergeCell ref="Q29:R29"/>
    <mergeCell ref="A26:B26"/>
    <mergeCell ref="A27:B27"/>
    <mergeCell ref="C27:D27"/>
    <mergeCell ref="Q27:R27"/>
    <mergeCell ref="A24:B24"/>
    <mergeCell ref="A25:B25"/>
    <mergeCell ref="C25:D25"/>
    <mergeCell ref="Q25:R25"/>
    <mergeCell ref="A22:B22"/>
    <mergeCell ref="A23:B23"/>
    <mergeCell ref="C23:D23"/>
    <mergeCell ref="Q23:R23"/>
    <mergeCell ref="A20:B20"/>
    <mergeCell ref="A21:B21"/>
    <mergeCell ref="C21:D21"/>
    <mergeCell ref="Q21:R21"/>
    <mergeCell ref="A18:B18"/>
    <mergeCell ref="A19:B19"/>
    <mergeCell ref="C19:D19"/>
    <mergeCell ref="Q19:R19"/>
    <mergeCell ref="A16:B16"/>
    <mergeCell ref="A17:B17"/>
    <mergeCell ref="C17:D17"/>
    <mergeCell ref="Q17:R17"/>
    <mergeCell ref="A14:B14"/>
    <mergeCell ref="A15:B15"/>
    <mergeCell ref="C15:D15"/>
    <mergeCell ref="Q15:R15"/>
    <mergeCell ref="A12:B12"/>
    <mergeCell ref="A13:B13"/>
    <mergeCell ref="C13:D13"/>
    <mergeCell ref="Q13:R13"/>
    <mergeCell ref="A10:B10"/>
    <mergeCell ref="A11:B11"/>
    <mergeCell ref="C11:D11"/>
    <mergeCell ref="Q11:R11"/>
    <mergeCell ref="A8:B8"/>
    <mergeCell ref="A9:B9"/>
    <mergeCell ref="C9:D9"/>
    <mergeCell ref="Q9:R9"/>
    <mergeCell ref="C6:D6"/>
    <mergeCell ref="L6:P6"/>
    <mergeCell ref="Q6:R6"/>
    <mergeCell ref="A7:B7"/>
    <mergeCell ref="C7:D7"/>
    <mergeCell ref="Q7:R7"/>
    <mergeCell ref="A3:B3"/>
    <mergeCell ref="L3:P3"/>
    <mergeCell ref="S3:T3"/>
    <mergeCell ref="A4:B4"/>
    <mergeCell ref="C4:E4"/>
    <mergeCell ref="G4:H4"/>
    <mergeCell ref="S4:T4"/>
    <mergeCell ref="A2:B2"/>
    <mergeCell ref="C2:E2"/>
    <mergeCell ref="G2:H2"/>
    <mergeCell ref="L2:P2"/>
    <mergeCell ref="C1:E1"/>
    <mergeCell ref="Q1:R5"/>
    <mergeCell ref="S1:T1"/>
    <mergeCell ref="X1:Y5"/>
    <mergeCell ref="S2:T2"/>
    <mergeCell ref="G5:H5"/>
    <mergeCell ref="S5:T5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B5" sqref="B5"/>
    </sheetView>
  </sheetViews>
  <sheetFormatPr defaultColWidth="9.140625" defaultRowHeight="12.75"/>
  <cols>
    <col min="1" max="2" width="37.57421875" style="0" customWidth="1"/>
    <col min="3" max="69" width="9.140625" style="116" customWidth="1"/>
  </cols>
  <sheetData>
    <row r="1" spans="1:2" ht="15.75">
      <c r="A1" s="117" t="s">
        <v>130</v>
      </c>
      <c r="B1" s="10"/>
    </row>
    <row r="2" spans="1:2" ht="12.75">
      <c r="A2" s="10"/>
      <c r="B2" s="10"/>
    </row>
    <row r="3" spans="1:2" ht="12.75">
      <c r="A3" s="10" t="s">
        <v>102</v>
      </c>
      <c r="B3" s="145" t="str">
        <f>CONCATENATE(+Prvnístrana!A28,+Prvnístrana!G26," ",+Prvnístrana!A22)</f>
        <v> </v>
      </c>
    </row>
    <row r="4" spans="1:2" ht="12.75">
      <c r="A4" s="10"/>
      <c r="B4" s="10"/>
    </row>
    <row r="5" spans="1:2" ht="12.75">
      <c r="A5" s="10" t="s">
        <v>131</v>
      </c>
      <c r="B5" s="133">
        <v>0</v>
      </c>
    </row>
    <row r="6" spans="1:2" ht="13.5" thickBot="1">
      <c r="A6" s="10"/>
      <c r="B6" s="118"/>
    </row>
    <row r="7" spans="1:2" ht="19.5" customHeight="1" thickBot="1">
      <c r="A7" s="119" t="s">
        <v>44</v>
      </c>
      <c r="B7" s="120" t="s">
        <v>93</v>
      </c>
    </row>
    <row r="8" spans="1:2" ht="19.5" customHeight="1">
      <c r="A8" s="134" t="s">
        <v>132</v>
      </c>
      <c r="B8" s="135">
        <f>+Druhástrana!T17</f>
        <v>0</v>
      </c>
    </row>
    <row r="9" spans="1:2" ht="19.5" customHeight="1">
      <c r="A9" s="121" t="s">
        <v>133</v>
      </c>
      <c r="B9" s="122">
        <f>+B5/4</f>
        <v>0</v>
      </c>
    </row>
    <row r="10" spans="1:2" ht="19.5" customHeight="1">
      <c r="A10" s="121" t="s">
        <v>134</v>
      </c>
      <c r="B10" s="122">
        <f>+B9</f>
        <v>0</v>
      </c>
    </row>
    <row r="11" spans="1:2" ht="19.5" customHeight="1">
      <c r="A11" s="121" t="s">
        <v>135</v>
      </c>
      <c r="B11" s="122">
        <f>+B10</f>
        <v>0</v>
      </c>
    </row>
    <row r="12" spans="1:2" ht="19.5" customHeight="1" thickBot="1">
      <c r="A12" s="123" t="s">
        <v>136</v>
      </c>
      <c r="B12" s="124">
        <f>+B11/3*2</f>
        <v>0</v>
      </c>
    </row>
    <row r="13" spans="1:2" ht="12.75">
      <c r="A13" s="10"/>
      <c r="B13" s="10"/>
    </row>
    <row r="14" spans="1:2" ht="12.75">
      <c r="A14" s="125" t="s">
        <v>94</v>
      </c>
      <c r="B14" s="10"/>
    </row>
    <row r="15" spans="1:2" ht="12.75">
      <c r="A15" s="10" t="s">
        <v>95</v>
      </c>
      <c r="B15" s="10"/>
    </row>
    <row r="16" spans="1:2" ht="12.75">
      <c r="A16" s="10" t="s">
        <v>101</v>
      </c>
      <c r="B16" s="10"/>
    </row>
    <row r="17" spans="1:2" ht="12.75">
      <c r="A17" s="10" t="s">
        <v>138</v>
      </c>
      <c r="B17" s="10"/>
    </row>
    <row r="18" spans="1:2" ht="12.75">
      <c r="A18" s="10" t="s">
        <v>137</v>
      </c>
      <c r="B18" s="10"/>
    </row>
    <row r="19" spans="1:2" ht="12.75">
      <c r="A19" s="10" t="s">
        <v>139</v>
      </c>
      <c r="B19" s="10"/>
    </row>
    <row r="20" spans="1:2" ht="12.75">
      <c r="A20" s="10" t="s">
        <v>96</v>
      </c>
      <c r="B20" s="10"/>
    </row>
    <row r="21" spans="1:2" ht="12.75">
      <c r="A21" s="10" t="s">
        <v>97</v>
      </c>
      <c r="B21" s="10"/>
    </row>
    <row r="22" spans="1:2" ht="12.75">
      <c r="A22" s="10" t="s">
        <v>98</v>
      </c>
      <c r="B22" s="10"/>
    </row>
    <row r="23" spans="1:2" ht="12.75">
      <c r="A23" s="10"/>
      <c r="B23" s="10"/>
    </row>
    <row r="24" spans="1:2" ht="12.75">
      <c r="A24" s="10"/>
      <c r="B24" s="10"/>
    </row>
    <row r="25" spans="1:2" ht="12.75">
      <c r="A25" s="10"/>
      <c r="B25" s="10"/>
    </row>
    <row r="26" spans="1:2" ht="12.75">
      <c r="A26" s="10"/>
      <c r="B26" s="10"/>
    </row>
    <row r="27" spans="1:2" ht="12.75">
      <c r="A27" s="10"/>
      <c r="B27" s="10"/>
    </row>
    <row r="28" spans="1:2" ht="12.75">
      <c r="A28" s="10"/>
      <c r="B28" s="126" t="s">
        <v>99</v>
      </c>
    </row>
    <row r="29" spans="1:2" ht="12.75">
      <c r="A29" s="10"/>
      <c r="B29" s="127" t="s">
        <v>100</v>
      </c>
    </row>
    <row r="30" spans="1:2" ht="12.75">
      <c r="A30" s="116"/>
      <c r="B30" s="116"/>
    </row>
    <row r="31" spans="1:2" ht="12.75">
      <c r="A31" s="116"/>
      <c r="B31" s="116"/>
    </row>
    <row r="32" spans="1:2" ht="12.75">
      <c r="A32" s="116"/>
      <c r="B32" s="116"/>
    </row>
    <row r="33" spans="1:2" ht="12.75">
      <c r="A33" s="116"/>
      <c r="B33" s="116"/>
    </row>
    <row r="34" spans="1:2" ht="12.75">
      <c r="A34" s="116"/>
      <c r="B34" s="116"/>
    </row>
    <row r="35" spans="1:2" ht="12.75">
      <c r="A35" s="116"/>
      <c r="B35" s="116"/>
    </row>
    <row r="36" spans="1:2" ht="12.75">
      <c r="A36" s="116"/>
      <c r="B36" s="116"/>
    </row>
    <row r="37" spans="1:2" ht="12.75">
      <c r="A37" s="116"/>
      <c r="B37" s="116"/>
    </row>
    <row r="38" spans="1:2" ht="12.75">
      <c r="A38" s="116"/>
      <c r="B38" s="116"/>
    </row>
    <row r="39" spans="1:2" ht="12.75">
      <c r="A39" s="116"/>
      <c r="B39" s="116"/>
    </row>
    <row r="40" spans="1:2" ht="12.75">
      <c r="A40" s="116"/>
      <c r="B40" s="116"/>
    </row>
    <row r="41" spans="1:2" ht="12.75">
      <c r="A41" s="116"/>
      <c r="B41" s="116"/>
    </row>
    <row r="42" spans="1:2" ht="12.75">
      <c r="A42" s="116"/>
      <c r="B42" s="116"/>
    </row>
    <row r="43" spans="1:2" ht="12.75">
      <c r="A43" s="116"/>
      <c r="B43" s="116"/>
    </row>
    <row r="44" spans="1:2" ht="12.75">
      <c r="A44" s="116"/>
      <c r="B44" s="116"/>
    </row>
    <row r="45" spans="1:2" ht="12.75">
      <c r="A45" s="116"/>
      <c r="B45" s="116"/>
    </row>
    <row r="46" spans="1:2" ht="12.75">
      <c r="A46" s="116"/>
      <c r="B46" s="116"/>
    </row>
    <row r="47" spans="1:2" ht="12.75">
      <c r="A47" s="116"/>
      <c r="B47" s="116"/>
    </row>
    <row r="48" spans="1:2" ht="12.75">
      <c r="A48" s="116"/>
      <c r="B48" s="116"/>
    </row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</sheetData>
  <sheetProtection password="EF65"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2003-04-15T05:54:09Z</cp:lastPrinted>
  <dcterms:created xsi:type="dcterms:W3CDTF">2000-01-03T15:03:18Z</dcterms:created>
  <dcterms:modified xsi:type="dcterms:W3CDTF">2004-01-29T12:53:02Z</dcterms:modified>
  <cp:category/>
  <cp:version/>
  <cp:contentType/>
  <cp:contentStatus/>
</cp:coreProperties>
</file>